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4_Riesgos" sheetId="2" state="visible" r:id="rId4"/>
    <sheet name="Parametros" sheetId="3" state="visible" r:id="rId5"/>
    <sheet name="Listas" sheetId="4" state="hidden" r:id="rId6"/>
  </sheets>
  <definedNames>
    <definedName function="false" hidden="false" name="L_Categoria_Riesgo" vbProcedure="false">Listas!$A$2:$A$15</definedName>
    <definedName function="false" hidden="false" name="L_Clasificacion" vbProcedure="false">Listas!$B$2:$B$5</definedName>
    <definedName function="false" hidden="false" name="L_Eficacia" vbProcedure="false">Listas!$C$2:$C$6</definedName>
    <definedName function="false" hidden="false" name="L_Escala15" vbProcedure="false">Listas!$D$2:$D$6</definedName>
    <definedName function="false" hidden="false" name="L_Estado_Riesgo" vbProcedure="false">Listas!$E$2:$E$7</definedName>
    <definedName function="false" hidden="false" name="L_Origen_Riesgo" vbProcedure="false">Listas!$F$2:$F$10</definedName>
    <definedName function="false" hidden="false" name="L_Periodicidad" vbProcedure="false">Listas!$G$2:$G$5</definedName>
    <definedName function="false" hidden="false" name="L_Tratamiento" vbProcedure="false">Listas!$H$2:$H$5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<sst xmlns="http://schemas.openxmlformats.org/spreadsheetml/2006/main" count="290" uniqueCount="246">
  <si>
    <t xml:space="preserve">CyberLibrary AI · Pack profesional de plantillas</t>
  </si>
  <si>
    <t xml:space="preserve">04 — Registro de riesgos de IA</t>
  </si>
  <si>
    <t xml:space="preserve">Categoría</t>
  </si>
  <si>
    <t xml:space="preserve">Riesgo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</si>
  <si>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</si>
  <si>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</si>
  <si>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</si>
  <si>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</si>
  <si>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</si>
  <si>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</si>
  <si>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</si>
  <si>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</si>
  <si>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</si>
  <si>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</si>
  <si>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corporativo continuo de los riesgos de IA, con evaluación inherente y residual bajo escala única, propietario nominal, controles y eficacia, tratamiento trazable y aprobación explícita de las aceptaciones.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</si>
  <si>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</si>
  <si>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</si>
  <si>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</si>
  <si>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</si>
  <si>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</si>
  <si>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</si>
  <si>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</si>
  <si>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</si>
  <si>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</si>
  <si>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La detectabilidad NO entra en el nivel de riesgo: solo multiplica la prioridad. El apetito aplicable se toma de la hoja Parámetros según la criticidad del sistema en el inventario.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</si>
  <si>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</si>
  <si>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</si>
  <si>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corporativo continuo de los riesgos de IA, con evaluación inherente y residual bajo escala única, propietario nominal, controles y eficacia, </t>
  </si>
  <si>
    <t xml:space="preserve">CyberLibrary AI · Pack v2.0 · 19/09/2026 · Campos con * son obligatorios · Las celdas en gris contienen fórmulas: no escriba en ellas.</t>
  </si>
  <si>
    <t xml:space="preserve">id_riesgo</t>
  </si>
  <si>
    <t xml:space="preserve">ref_id_sistema</t>
  </si>
  <si>
    <t xml:space="preserve">origen_riesgo</t>
  </si>
  <si>
    <t xml:space="preserve">ref_origen</t>
  </si>
  <si>
    <t xml:space="preserve">causa</t>
  </si>
  <si>
    <t xml:space="preserve">evento_riesgo</t>
  </si>
  <si>
    <t xml:space="preserve">consecuencia</t>
  </si>
  <si>
    <t xml:space="preserve">categoria</t>
  </si>
  <si>
    <t xml:space="preserve">probabilidad_inherente</t>
  </si>
  <si>
    <t xml:space="preserve">impacto_inherente</t>
  </si>
  <si>
    <t xml:space="preserve">calc_riesgo_inherente</t>
  </si>
  <si>
    <t xml:space="preserve">calc_nivel_inherente</t>
  </si>
  <si>
    <t xml:space="preserve">controles_existentes</t>
  </si>
  <si>
    <t xml:space="preserve">ref_id_control</t>
  </si>
  <si>
    <t xml:space="preserve">eficacia_control</t>
  </si>
  <si>
    <t xml:space="preserve">evidencia_eficacia</t>
  </si>
  <si>
    <t xml:space="preserve">probabilidad_residual</t>
  </si>
  <si>
    <t xml:space="preserve">impacto_residual</t>
  </si>
  <si>
    <t xml:space="preserve">calc_riesgo_residual</t>
  </si>
  <si>
    <t xml:space="preserve">calc_nivel_residual</t>
  </si>
  <si>
    <t xml:space="preserve">detectabilidad</t>
  </si>
  <si>
    <t xml:space="preserve">calc_prioridad</t>
  </si>
  <si>
    <t xml:space="preserve">apetito_aplicable</t>
  </si>
  <si>
    <t xml:space="preserve">calc_dentro_apetito</t>
  </si>
  <si>
    <t xml:space="preserve">tratamiento</t>
  </si>
  <si>
    <t xml:space="preserve">plan_accion</t>
  </si>
  <si>
    <t xml:space="preserve">propietario_riesgo</t>
  </si>
  <si>
    <t xml:space="preserve">aprobador_aceptacion</t>
  </si>
  <si>
    <t xml:space="preserve">fecha_aceptacion</t>
  </si>
  <si>
    <t xml:space="preserve">vigencia_aceptacion</t>
  </si>
  <si>
    <t xml:space="preserve">fecha_objetivo</t>
  </si>
  <si>
    <t xml:space="preserve">calc_vencido</t>
  </si>
  <si>
    <t xml:space="preserve">estado</t>
  </si>
  <si>
    <t xml:space="preserve">calc_coherencia</t>
  </si>
  <si>
    <t xml:space="preserve">ref_evidencia</t>
  </si>
  <si>
    <t xml:space="preserve">version_registro</t>
  </si>
  <si>
    <t xml:space="preserve">fecha_ultima_revision</t>
  </si>
  <si>
    <t xml:space="preserve">periodicidad_revision</t>
  </si>
  <si>
    <t xml:space="preserve">proxima_revision</t>
  </si>
  <si>
    <t xml:space="preserve">calc_estado_revision</t>
  </si>
  <si>
    <t xml:space="preserve">clasificacion_registro</t>
  </si>
  <si>
    <t xml:space="preserve">ID riesgo *</t>
  </si>
  <si>
    <t xml:space="preserve">Sistema (SIA-####) *</t>
  </si>
  <si>
    <t xml:space="preserve">Origen *</t>
  </si>
  <si>
    <t xml:space="preserve">Referencia del origen</t>
  </si>
  <si>
    <t xml:space="preserve">Causa *</t>
  </si>
  <si>
    <t xml:space="preserve">Evento de riesgo *</t>
  </si>
  <si>
    <t xml:space="preserve">Consecuencia *</t>
  </si>
  <si>
    <t xml:space="preserve">Categoría *</t>
  </si>
  <si>
    <t xml:space="preserve">Prob. inherente *</t>
  </si>
  <si>
    <t xml:space="preserve">Impacto inherente *</t>
  </si>
  <si>
    <t xml:space="preserve">Riesgo inherente</t>
  </si>
  <si>
    <t xml:space="preserve">Nivel inherente</t>
  </si>
  <si>
    <t xml:space="preserve">Controles existentes *</t>
  </si>
  <si>
    <t xml:space="preserve">Controles (HRD-####)</t>
  </si>
  <si>
    <t xml:space="preserve">Eficacia del control *</t>
  </si>
  <si>
    <t xml:space="preserve">Evidencia de eficacia (EV-####)</t>
  </si>
  <si>
    <t xml:space="preserve">Prob. residual *</t>
  </si>
  <si>
    <t xml:space="preserve">Impacto residual *</t>
  </si>
  <si>
    <t xml:space="preserve">Riesgo residual</t>
  </si>
  <si>
    <t xml:space="preserve">Nivel residual</t>
  </si>
  <si>
    <t xml:space="preserve">Detectabilidad (1 detecta / 5 no detecta) *</t>
  </si>
  <si>
    <t xml:space="preserve">Prioridad</t>
  </si>
  <si>
    <t xml:space="preserve">Apetito aplicable *</t>
  </si>
  <si>
    <t xml:space="preserve">¿Dentro del apetito?</t>
  </si>
  <si>
    <t xml:space="preserve">Tratamiento *</t>
  </si>
  <si>
    <t xml:space="preserve">Plan de acción</t>
  </si>
  <si>
    <t xml:space="preserve">Propietario del riesgo *</t>
  </si>
  <si>
    <t xml:space="preserve">Aprobador de la aceptación</t>
  </si>
  <si>
    <t xml:space="preserve">Fecha de aceptación</t>
  </si>
  <si>
    <t xml:space="preserve">Vigencia de la aceptación</t>
  </si>
  <si>
    <t xml:space="preserve">Fecha objetivo</t>
  </si>
  <si>
    <t xml:space="preserve">¿Vencido?</t>
  </si>
  <si>
    <t xml:space="preserve">Estado *</t>
  </si>
  <si>
    <t xml:space="preserve">Control de coherencia</t>
  </si>
  <si>
    <t xml:space="preserve">Evidencia (EV-####) *</t>
  </si>
  <si>
    <t xml:space="preserve">Versión del registro</t>
  </si>
  <si>
    <t xml:space="preserve">Última revisión</t>
  </si>
  <si>
    <t xml:space="preserve">Periodicidad</t>
  </si>
  <si>
    <t xml:space="preserve">Próxima revisión</t>
  </si>
  <si>
    <t xml:space="preserve">Estado de revisión</t>
  </si>
  <si>
    <t xml:space="preserve">Clasificación del registro</t>
  </si>
  <si>
    <t xml:space="preserve">RSK-0001</t>
  </si>
  <si>
    <t xml:space="preserve">SIA-0001</t>
  </si>
  <si>
    <t xml:space="preserve">Evaluación de impacto</t>
  </si>
  <si>
    <t xml:space="preserve">EIA-0001</t>
  </si>
  <si>
    <t xml:space="preserve">EJEMPLO — El modelo aprende patrones históricos de contratación.</t>
  </si>
  <si>
    <t xml:space="preserve">Preclasificación desfavorable sistemática de un colectivo.</t>
  </si>
  <si>
    <t xml:space="preserve">Discriminación en el acceso al empleo y sanción.</t>
  </si>
  <si>
    <t xml:space="preserve">Sesgo y equidad</t>
  </si>
  <si>
    <t xml:space="preserve">Medición trimestral de equidad y decisión humana obligatoria.</t>
  </si>
  <si>
    <t xml:space="preserve">HRD-0001</t>
  </si>
  <si>
    <t xml:space="preserve">75%</t>
  </si>
  <si>
    <t xml:space="preserve">EV-0003</t>
  </si>
  <si>
    <t xml:space="preserve">Mitigar</t>
  </si>
  <si>
    <t xml:space="preserve">Reentrenar con conjunto balanceado y revisar umbral por grupo.</t>
  </si>
  <si>
    <t xml:space="preserve">Responsable de Selección</t>
  </si>
  <si>
    <t xml:space="preserve">En tratamiento</t>
  </si>
  <si>
    <t xml:space="preserve">v1.0</t>
  </si>
  <si>
    <t xml:space="preserve">Trimestral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</si>
  <si>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</si>
  <si>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</si>
  <si>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</si>
  <si>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</si>
  <si>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</si>
  <si>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</si>
  <si>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</si>
  <si>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</si>
  <si>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</si>
  <si>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</si>
  <si>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</si>
  <si>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</si>
  <si>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</si>
  <si>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</si>
  <si>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</si>
  <si>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</si>
  <si>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</si>
  <si>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</si>
  <si>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</si>
  <si>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</si>
  <si>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</si>
  <si>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</si>
  <si>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</si>
  <si>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</si>
  <si>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</si>
  <si>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</si>
  <si>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</si>
  <si>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</si>
  <si>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</si>
  <si>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</si>
  <si>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</si>
  <si>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</si>
  <si>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</si>
  <si>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</si>
  <si>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</si>
  <si>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</si>
  <si>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</si>
  <si>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</si>
  <si>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</si>
  <si>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</si>
  <si>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</si>
  <si>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</si>
  <si>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</si>
  <si>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</si>
  <si>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</si>
  <si>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</si>
  <si>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</si>
  <si>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</si>
  <si>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</si>
  <si>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</si>
  <si>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</si>
  <si>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</si>
  <si>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</si>
  <si>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</si>
  <si>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</si>
  <si>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</si>
  <si>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</si>
  <si>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</si>
  <si>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</si>
  <si>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</si>
  <si>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</si>
  <si>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</si>
  <si>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</si>
  <si>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</si>
  <si>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</si>
  <si>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</si>
  <si>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</si>
  <si>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</si>
  <si>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</si>
  <si>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</si>
  <si>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</si>
  <si>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</si>
  <si>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</si>
  <si>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L_Categoria_Riesgo</t>
  </si>
  <si>
    <t xml:space="preserve">L_Clasificacion</t>
  </si>
  <si>
    <t xml:space="preserve">L_Eficacia</t>
  </si>
  <si>
    <t xml:space="preserve">L_Escala15</t>
  </si>
  <si>
    <t xml:space="preserve">L_Estado_Riesgo</t>
  </si>
  <si>
    <t xml:space="preserve">L_Origen_Riesgo</t>
  </si>
  <si>
    <t xml:space="preserve">L_Periodicidad</t>
  </si>
  <si>
    <t xml:space="preserve">L_Tratamiento</t>
  </si>
  <si>
    <t xml:space="preserve">Gobierno</t>
  </si>
  <si>
    <t xml:space="preserve">Público</t>
  </si>
  <si>
    <t xml:space="preserve">0%</t>
  </si>
  <si>
    <t xml:space="preserve">Identificado</t>
  </si>
  <si>
    <t xml:space="preserve">Mensual</t>
  </si>
  <si>
    <t xml:space="preserve">Seguridad</t>
  </si>
  <si>
    <t xml:space="preserve">25%</t>
  </si>
  <si>
    <t xml:space="preserve">Auditoría</t>
  </si>
  <si>
    <t xml:space="preserve">Transferir</t>
  </si>
  <si>
    <t xml:space="preserve">Privacidad</t>
  </si>
  <si>
    <t xml:space="preserve">Confidencial</t>
  </si>
  <si>
    <t xml:space="preserve">50%</t>
  </si>
  <si>
    <t xml:space="preserve">Mitigado</t>
  </si>
  <si>
    <t xml:space="preserve">Incidente</t>
  </si>
  <si>
    <t xml:space="preserve">Semestral</t>
  </si>
  <si>
    <t xml:space="preserve">Evitar</t>
  </si>
  <si>
    <t xml:space="preserve">Datos y calidad</t>
  </si>
  <si>
    <t xml:space="preserve">Restringido</t>
  </si>
  <si>
    <t xml:space="preserve">Aceptado</t>
  </si>
  <si>
    <t xml:space="preserve">Análisis técnico</t>
  </si>
  <si>
    <t xml:space="preserve">Anual</t>
  </si>
  <si>
    <t xml:space="preserve">Aceptar</t>
  </si>
  <si>
    <t xml:space="preserve">100%</t>
  </si>
  <si>
    <t xml:space="preserve">Cerrado</t>
  </si>
  <si>
    <t xml:space="preserve">Proveedor</t>
  </si>
  <si>
    <t xml:space="preserve">Exactitud y alucinación</t>
  </si>
  <si>
    <t xml:space="preserve">Reabierto</t>
  </si>
  <si>
    <t xml:space="preserve">Transparencia</t>
  </si>
  <si>
    <t xml:space="preserve">Revisión periódica</t>
  </si>
  <si>
    <t xml:space="preserve">Robustez</t>
  </si>
  <si>
    <t xml:space="preserve">Cadena de suministro</t>
  </si>
  <si>
    <t xml:space="preserve">Checklist AI Act</t>
  </si>
  <si>
    <t xml:space="preserve">Operación</t>
  </si>
  <si>
    <t xml:space="preserve">Continuidad</t>
  </si>
  <si>
    <t xml:space="preserve">Legal y regulatorio</t>
  </si>
  <si>
    <t xml:space="preserve">Personas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</si>
</sst>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#,##0"/>
    <numFmt numFmtId="167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833C00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FCE4E4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833C00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E2EFDA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FC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833C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Riesgos" displayName="tbl_Riesgos" ref="A5:AO205" headerRowCount="1" totalsRowCount="0" totalsRowShown="0">
  <autoFilter ref="A5:AO205"/>
  <tableColumns count="41">
    <tableColumn id="1" name="ID riesgo *"/>
    <tableColumn id="2" name="Sistema (SIA-####) *"/>
    <tableColumn id="3" name="Origen *"/>
    <tableColumn id="4" name="Referencia del origen"/>
    <tableColumn id="5" name="Causa *"/>
    <tableColumn id="6" name="Evento de riesgo *"/>
    <tableColumn id="7" name="Consecuencia *"/>
    <tableColumn id="8" name="Categoría *"/>
    <tableColumn id="9" name="Prob. inherente *"/>
    <tableColumn id="10" name="Impacto inherente *"/>
    <tableColumn id="11" name="Riesgo inherente"/>
    <tableColumn id="12" name="Nivel inherente"/>
    <tableColumn id="13" name="Controles existentes *"/>
    <tableColumn id="14" name="Controles (HRD-####)"/>
    <tableColumn id="15" name="Eficacia del control *"/>
    <tableColumn id="16" name="Evidencia de eficacia (EV-####)"/>
    <tableColumn id="17" name="Prob. residual *"/>
    <tableColumn id="18" name="Impacto residual *"/>
    <tableColumn id="19" name="Riesgo residual"/>
    <tableColumn id="20" name="Nivel residual"/>
    <tableColumn id="21" name="Detectabilidad (1 detecta / 5 no detecta) *"/>
    <tableColumn id="22" name="Prioridad"/>
    <tableColumn id="23" name="Apetito aplicable *"/>
    <tableColumn id="24" name="¿Dentro del apetito?"/>
    <tableColumn id="25" name="Tratamiento *"/>
    <tableColumn id="26" name="Plan de acción"/>
    <tableColumn id="27" name="Propietario del riesgo *"/>
    <tableColumn id="28" name="Aprobador de la aceptación"/>
    <tableColumn id="29" name="Fecha de aceptación"/>
    <tableColumn id="30" name="Vigencia de la aceptación"/>
    <tableColumn id="31" name="Fecha objetivo"/>
    <tableColumn id="32" name="¿Vencido?"/>
    <tableColumn id="33" name="Estado *"/>
    <tableColumn id="34" name="Control de coherencia"/>
    <tableColumn id="35" name="Evidencia (EV-####) *"/>
    <tableColumn id="36" name="Versión del registro"/>
    <tableColumn id="37" name="Última revisión"/>
    <tableColumn id="38" name="Periodicidad"/>
    <tableColumn id="39" name="Próxima revisión"/>
    <tableColumn id="40" name="Estado de revisión"/>
    <tableColumn id="41" name="Clasificación del registr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7" min="5" style="0" width="30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2" min="11" style="0" width="14"/>
    <col collapsed="false" customWidth="true" hidden="false" outlineLevel="0" max="13" min="13" style="0" width="30"/>
    <col collapsed="false" customWidth="true" hidden="false" outlineLevel="0" max="15" min="14" style="0" width="16"/>
    <col collapsed="false" customWidth="true" hidden="false" outlineLevel="0" max="16" min="16" style="0" width="20"/>
    <col collapsed="false" customWidth="true" hidden="false" outlineLevel="0" max="17" min="17" style="0" width="14"/>
    <col collapsed="false" customWidth="true" hidden="false" outlineLevel="0" max="18" min="18" style="0" width="15"/>
    <col collapsed="false" customWidth="true" hidden="false" outlineLevel="0" max="20" min="19" style="0" width="14"/>
    <col collapsed="false" customWidth="true" hidden="false" outlineLevel="0" max="21" min="21" style="0" width="16"/>
    <col collapsed="false" customWidth="true" hidden="false" outlineLevel="0" max="22" min="22" style="0" width="12"/>
    <col collapsed="false" customWidth="true" hidden="false" outlineLevel="0" max="23" min="23" style="0" width="14"/>
    <col collapsed="false" customWidth="true" hidden="false" outlineLevel="0" max="24" min="24" style="0" width="18"/>
    <col collapsed="false" customWidth="true" hidden="false" outlineLevel="0" max="25" min="25" style="0" width="14"/>
    <col collapsed="false" customWidth="true" hidden="false" outlineLevel="0" max="26" min="26" style="0" width="32"/>
    <col collapsed="false" customWidth="true" hidden="false" outlineLevel="0" max="28" min="27" style="0" width="20"/>
    <col collapsed="false" customWidth="true" hidden="false" outlineLevel="0" max="29" min="29" style="0" width="14"/>
    <col collapsed="false" customWidth="true" hidden="false" outlineLevel="0" max="30" min="30" style="0" width="16"/>
    <col collapsed="false" customWidth="true" hidden="false" outlineLevel="0" max="31" min="31" style="0" width="14"/>
    <col collapsed="false" customWidth="true" hidden="false" outlineLevel="0" max="32" min="32" style="0" width="12"/>
    <col collapsed="false" customWidth="true" hidden="false" outlineLevel="0" max="33" min="33" style="0" width="16"/>
    <col collapsed="false" customWidth="true" hidden="false" outlineLevel="0" max="34" min="34" style="0" width="28"/>
    <col collapsed="false" customWidth="true" hidden="false" outlineLevel="0" max="36" min="35" style="0" width="16"/>
    <col collapsed="false" customWidth="true" hidden="false" outlineLevel="0" max="39" min="37" style="0" width="14"/>
    <col collapsed="false" customWidth="true" hidden="false" outlineLevel="0" max="40" min="40" style="0" width="16"/>
    <col collapsed="false" customWidth="true" hidden="false" outlineLevel="0" max="41" min="41" style="0" width="2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  <c r="X4" s="8" t="s">
        <v>52</v>
      </c>
      <c r="Y4" s="8" t="s">
        <v>53</v>
      </c>
      <c r="Z4" s="8" t="s">
        <v>54</v>
      </c>
      <c r="AA4" s="8" t="s">
        <v>55</v>
      </c>
      <c r="AB4" s="8" t="s">
        <v>56</v>
      </c>
      <c r="AC4" s="8" t="s">
        <v>57</v>
      </c>
      <c r="AD4" s="8" t="s">
        <v>58</v>
      </c>
      <c r="AE4" s="8" t="s">
        <v>59</v>
      </c>
      <c r="AF4" s="8" t="s">
        <v>60</v>
      </c>
      <c r="AG4" s="8" t="s">
        <v>61</v>
      </c>
      <c r="AH4" s="8" t="s">
        <v>62</v>
      </c>
      <c r="AI4" s="8" t="s">
        <v>63</v>
      </c>
      <c r="AJ4" s="8" t="s">
        <v>64</v>
      </c>
      <c r="AK4" s="8" t="s">
        <v>65</v>
      </c>
      <c r="AL4" s="8" t="s">
        <v>66</v>
      </c>
      <c r="AM4" s="8" t="s">
        <v>67</v>
      </c>
      <c r="AN4" s="8" t="s">
        <v>68</v>
      </c>
      <c r="AO4" s="8" t="s">
        <v>69</v>
      </c>
    </row>
    <row r="5" customFormat="false" ht="33.75" hidden="false" customHeight="true" outlineLevel="0" collapsed="false">
      <c r="A5" s="9" t="s">
        <v>70</v>
      </c>
      <c r="B5" s="9" t="s">
        <v>71</v>
      </c>
      <c r="C5" s="9" t="s">
        <v>72</v>
      </c>
      <c r="D5" s="9" t="s">
        <v>73</v>
      </c>
      <c r="E5" s="9" t="s">
        <v>74</v>
      </c>
      <c r="F5" s="9" t="s">
        <v>75</v>
      </c>
      <c r="G5" s="9" t="s">
        <v>76</v>
      </c>
      <c r="H5" s="9" t="s">
        <v>77</v>
      </c>
      <c r="I5" s="9" t="s">
        <v>78</v>
      </c>
      <c r="J5" s="9" t="s">
        <v>79</v>
      </c>
      <c r="K5" s="9" t="s">
        <v>80</v>
      </c>
      <c r="L5" s="9" t="s">
        <v>81</v>
      </c>
      <c r="M5" s="9" t="s">
        <v>82</v>
      </c>
      <c r="N5" s="9" t="s">
        <v>83</v>
      </c>
      <c r="O5" s="9" t="s">
        <v>84</v>
      </c>
      <c r="P5" s="9" t="s">
        <v>85</v>
      </c>
      <c r="Q5" s="9" t="s">
        <v>86</v>
      </c>
      <c r="R5" s="9" t="s">
        <v>87</v>
      </c>
      <c r="S5" s="9" t="s">
        <v>88</v>
      </c>
      <c r="T5" s="9" t="s">
        <v>89</v>
      </c>
      <c r="U5" s="9" t="s">
        <v>90</v>
      </c>
      <c r="V5" s="9" t="s">
        <v>91</v>
      </c>
      <c r="W5" s="9" t="s">
        <v>92</v>
      </c>
      <c r="X5" s="9" t="s">
        <v>93</v>
      </c>
      <c r="Y5" s="9" t="s">
        <v>94</v>
      </c>
      <c r="Z5" s="9" t="s">
        <v>95</v>
      </c>
      <c r="AA5" s="9" t="s">
        <v>96</v>
      </c>
      <c r="AB5" s="9" t="s">
        <v>97</v>
      </c>
      <c r="AC5" s="9" t="s">
        <v>98</v>
      </c>
      <c r="AD5" s="9" t="s">
        <v>99</v>
      </c>
      <c r="AE5" s="9" t="s">
        <v>100</v>
      </c>
      <c r="AF5" s="9" t="s">
        <v>101</v>
      </c>
      <c r="AG5" s="9" t="s">
        <v>102</v>
      </c>
      <c r="AH5" s="9" t="s">
        <v>103</v>
      </c>
      <c r="AI5" s="9" t="s">
        <v>104</v>
      </c>
      <c r="AJ5" s="9" t="s">
        <v>105</v>
      </c>
      <c r="AK5" s="9" t="s">
        <v>106</v>
      </c>
      <c r="AL5" s="9" t="s">
        <v>107</v>
      </c>
      <c r="AM5" s="9" t="s">
        <v>108</v>
      </c>
      <c r="AN5" s="9" t="s">
        <v>109</v>
      </c>
      <c r="AO5" s="9" t="s">
        <v>110</v>
      </c>
    </row>
    <row r="6" customFormat="false" ht="23.85" hidden="false" customHeight="false" outlineLevel="0" collapsed="false">
      <c r="A6" s="10" t="s">
        <v>111</v>
      </c>
      <c r="B6" s="10" t="s">
        <v>112</v>
      </c>
      <c r="C6" s="10" t="s">
        <v>113</v>
      </c>
      <c r="D6" s="10" t="s">
        <v>114</v>
      </c>
      <c r="E6" s="11" t="s">
        <v>115</v>
      </c>
      <c r="F6" s="11" t="s">
        <v>116</v>
      </c>
      <c r="G6" s="11" t="s">
        <v>117</v>
      </c>
      <c r="H6" s="10" t="s">
        <v>118</v>
      </c>
      <c r="I6" s="10" t="n">
        <v>4</v>
      </c>
      <c r="J6" s="10" t="n">
        <v>5</v>
      </c>
      <c r="K6" s="12" t="n">
        <f aca="false">IF(COUNT(I6,J6)=2,I6*J6,"")</f>
        <v>20</v>
      </c>
      <c r="L6" s="13" t="str">
        <f aca="false">IF(K6="","",IF(K6&gt;=15,"Crítico",IF(K6&gt;=8,"Alto",IF(K6&gt;=4,"Medio","Bajo"))))</f>
        <v>Crítico</v>
      </c>
      <c r="M6" s="11" t="s">
        <v>119</v>
      </c>
      <c r="N6" s="10" t="s">
        <v>120</v>
      </c>
      <c r="O6" s="10" t="s">
        <v>121</v>
      </c>
      <c r="P6" s="10" t="s">
        <v>122</v>
      </c>
      <c r="Q6" s="10" t="n">
        <v>2</v>
      </c>
      <c r="R6" s="10" t="n">
        <v>4</v>
      </c>
      <c r="S6" s="12" t="n">
        <f aca="false">IF(COUNT(Q6,R6)=2,Q6*R6,"")</f>
        <v>8</v>
      </c>
      <c r="T6" s="13" t="str">
        <f aca="false">IF(S6="","",IF(S6&gt;=15,"Crítico",IF(S6&gt;=8,"Alto",IF(S6&gt;=4,"Medio","Bajo"))))</f>
        <v>Alto</v>
      </c>
      <c r="U6" s="10" t="n">
        <v>3</v>
      </c>
      <c r="V6" s="12" t="n">
        <f aca="false">IF(OR(S6="",U6=""),"",S6*U6)</f>
        <v>24</v>
      </c>
      <c r="W6" s="14" t="n">
        <v>6</v>
      </c>
      <c r="X6" s="13" t="str">
        <f aca="false">IF(OR(S6="",W6=""),"",IF(S6&lt;=W6,"Sí","No — escalar"))</f>
        <v>No — escalar</v>
      </c>
      <c r="Y6" s="10" t="s">
        <v>123</v>
      </c>
      <c r="Z6" s="11" t="s">
        <v>124</v>
      </c>
      <c r="AA6" s="10" t="s">
        <v>125</v>
      </c>
      <c r="AB6" s="15"/>
      <c r="AC6" s="16"/>
      <c r="AD6" s="16"/>
      <c r="AE6" s="17" t="n">
        <v>46387</v>
      </c>
      <c r="AF6" s="13" t="str">
        <f aca="true">IF(AND(AE6&lt;&gt;"",AE6&lt;TODAY(),AG6&lt;&gt;"Cerrado"),"Vencido","")</f>
        <v/>
      </c>
      <c r="AG6" s="10" t="s">
        <v>126</v>
      </c>
      <c r="AH6" s="13" t="str">
        <f aca="true">IF(A6="","",IF(OR(Q6&gt;I6,R6&gt;J6),"Incoherente: residual &gt; inherente",IF(AND(Y6="Aceptar",AB6=""),"Aceptación sin aprobador",IF(AND(Y6="Aceptar",AD6&lt;&gt;"",AD6&lt;TODAY()),"Aceptación caducada","OK"))))</f>
        <v>OK</v>
      </c>
      <c r="AI6" s="10" t="s">
        <v>122</v>
      </c>
      <c r="AJ6" s="10" t="s">
        <v>127</v>
      </c>
      <c r="AK6" s="17" t="n">
        <v>46266</v>
      </c>
      <c r="AL6" s="10" t="s">
        <v>128</v>
      </c>
      <c r="AM6" s="18" t="n">
        <f aca="false">IF(OR(AK6="",AL6=""),"",EDATE(AK6,IF(AL6="Mensual",1,IF(AL6="Trimestral",3,IF(AL6="Semestral",6,12)))))</f>
        <v>46357</v>
      </c>
      <c r="AN6" s="13" t="str">
        <f aca="true">IF(AM6="","",IF(AM6&lt;TODAY(),"Vencida",IF(AM6&lt;=TODAY()+30,"Por vencer","Vigente")))</f>
        <v>Vigente</v>
      </c>
      <c r="AO6" s="10" t="s">
        <v>12</v>
      </c>
    </row>
    <row r="7" customFormat="false" ht="15" hidden="false" customHeight="false" outlineLevel="0" collapsed="false">
      <c r="A7" s="15"/>
      <c r="B7" s="15"/>
      <c r="C7" s="15"/>
      <c r="D7" s="15"/>
      <c r="E7" s="19"/>
      <c r="F7" s="19"/>
      <c r="G7" s="19"/>
      <c r="H7" s="15"/>
      <c r="I7" s="15"/>
      <c r="J7" s="15"/>
      <c r="K7" s="12" t="str">
        <f aca="false">IF(COUNT(I7,J7)=2,I7*J7,"")</f>
        <v/>
      </c>
      <c r="L7" s="13" t="str">
        <f aca="false">IF(K7="","",IF(K7&gt;=15,"Crítico",IF(K7&gt;=8,"Alto",IF(K7&gt;=4,"Medio","Bajo"))))</f>
        <v/>
      </c>
      <c r="M7" s="19"/>
      <c r="N7" s="15"/>
      <c r="O7" s="15"/>
      <c r="P7" s="15"/>
      <c r="Q7" s="15"/>
      <c r="R7" s="15"/>
      <c r="S7" s="12" t="str">
        <f aca="false">IF(COUNT(Q7,R7)=2,Q7*R7,"")</f>
        <v/>
      </c>
      <c r="T7" s="13" t="str">
        <f aca="false">IF(S7="","",IF(S7&gt;=15,"Crítico",IF(S7&gt;=8,"Alto",IF(S7&gt;=4,"Medio","Bajo"))))</f>
        <v/>
      </c>
      <c r="U7" s="15"/>
      <c r="V7" s="12" t="str">
        <f aca="false">IF(OR(S7="",U7=""),"",S7*U7)</f>
        <v/>
      </c>
      <c r="W7" s="20"/>
      <c r="X7" s="13" t="str">
        <f aca="false">IF(OR(S7="",W7=""),"",IF(S7&lt;=W7,"Sí","No — escalar"))</f>
        <v/>
      </c>
      <c r="Y7" s="15"/>
      <c r="Z7" s="19"/>
      <c r="AA7" s="15"/>
      <c r="AB7" s="15"/>
      <c r="AC7" s="16"/>
      <c r="AD7" s="16"/>
      <c r="AE7" s="16"/>
      <c r="AF7" s="13" t="str">
        <f aca="true">IF(AND(AE7&lt;&gt;"",AE7&lt;TODAY(),AG7&lt;&gt;"Cerrado"),"Vencido","")</f>
        <v/>
      </c>
      <c r="AG7" s="15"/>
      <c r="AH7" s="13" t="str">
        <f aca="true">IF(A7="","",IF(OR(Q7&gt;I7,R7&gt;J7),"Incoherente: residual &gt; inherente",IF(AND(Y7="Aceptar",AB7=""),"Aceptación sin aprobador",IF(AND(Y7="Aceptar",AD7&lt;&gt;"",AD7&lt;TODAY()),"Aceptación caducada","OK"))))</f>
        <v/>
      </c>
      <c r="AI7" s="15"/>
      <c r="AJ7" s="15"/>
      <c r="AK7" s="16"/>
      <c r="AL7" s="15"/>
      <c r="AM7" s="18" t="str">
        <f aca="false">IF(OR(AK7="",AL7=""),"",EDATE(AK7,IF(AL7="Mensual",1,IF(AL7="Trimestral",3,IF(AL7="Semestral",6,12)))))</f>
        <v/>
      </c>
      <c r="AN7" s="13" t="str">
        <f aca="true">IF(AM7="","",IF(AM7&lt;TODAY(),"Vencida",IF(AM7&lt;=TODAY()+30,"Por vencer","Vigente")))</f>
        <v/>
      </c>
      <c r="AO7" s="15"/>
    </row>
    <row r="8" customFormat="false" ht="15" hidden="false" customHeight="false" outlineLevel="0" collapsed="false">
      <c r="A8" s="15"/>
      <c r="B8" s="15"/>
      <c r="C8" s="15"/>
      <c r="D8" s="15"/>
      <c r="E8" s="19"/>
      <c r="F8" s="19"/>
      <c r="G8" s="19"/>
      <c r="H8" s="15"/>
      <c r="I8" s="15"/>
      <c r="J8" s="15"/>
      <c r="K8" s="12" t="str">
        <f aca="false">IF(COUNT(I8,J8)=2,I8*J8,"")</f>
        <v/>
      </c>
      <c r="L8" s="13" t="str">
        <f aca="false">IF(K8="","",IF(K8&gt;=15,"Crítico",IF(K8&gt;=8,"Alto",IF(K8&gt;=4,"Medio","Bajo"))))</f>
        <v/>
      </c>
      <c r="M8" s="19"/>
      <c r="N8" s="15"/>
      <c r="O8" s="15"/>
      <c r="P8" s="15"/>
      <c r="Q8" s="15"/>
      <c r="R8" s="15"/>
      <c r="S8" s="12" t="str">
        <f aca="false">IF(COUNT(Q8,R8)=2,Q8*R8,"")</f>
        <v/>
      </c>
      <c r="T8" s="13" t="str">
        <f aca="false">IF(S8="","",IF(S8&gt;=15,"Crítico",IF(S8&gt;=8,"Alto",IF(S8&gt;=4,"Medio","Bajo"))))</f>
        <v/>
      </c>
      <c r="U8" s="15"/>
      <c r="V8" s="12" t="str">
        <f aca="false">IF(OR(S8="",U8=""),"",S8*U8)</f>
        <v/>
      </c>
      <c r="W8" s="20"/>
      <c r="X8" s="13" t="str">
        <f aca="false">IF(OR(S8="",W8=""),"",IF(S8&lt;=W8,"Sí","No — escalar"))</f>
        <v/>
      </c>
      <c r="Y8" s="15"/>
      <c r="Z8" s="19"/>
      <c r="AA8" s="15"/>
      <c r="AB8" s="15"/>
      <c r="AC8" s="16"/>
      <c r="AD8" s="16"/>
      <c r="AE8" s="16"/>
      <c r="AF8" s="13" t="str">
        <f aca="true">IF(AND(AE8&lt;&gt;"",AE8&lt;TODAY(),AG8&lt;&gt;"Cerrado"),"Vencido","")</f>
        <v/>
      </c>
      <c r="AG8" s="15"/>
      <c r="AH8" s="13" t="str">
        <f aca="true">IF(A8="","",IF(OR(Q8&gt;I8,R8&gt;J8),"Incoherente: residual &gt; inherente",IF(AND(Y8="Aceptar",AB8=""),"Aceptación sin aprobador",IF(AND(Y8="Aceptar",AD8&lt;&gt;"",AD8&lt;TODAY()),"Aceptación caducada","OK"))))</f>
        <v/>
      </c>
      <c r="AI8" s="15"/>
      <c r="AJ8" s="15"/>
      <c r="AK8" s="16"/>
      <c r="AL8" s="15"/>
      <c r="AM8" s="18" t="str">
        <f aca="false">IF(OR(AK8="",AL8=""),"",EDATE(AK8,IF(AL8="Mensual",1,IF(AL8="Trimestral",3,IF(AL8="Semestral",6,12)))))</f>
        <v/>
      </c>
      <c r="AN8" s="13" t="str">
        <f aca="true">IF(AM8="","",IF(AM8&lt;TODAY(),"Vencida",IF(AM8&lt;=TODAY()+30,"Por vencer","Vigente")))</f>
        <v/>
      </c>
      <c r="AO8" s="15"/>
    </row>
    <row r="9" customFormat="false" ht="15" hidden="false" customHeight="false" outlineLevel="0" collapsed="false">
      <c r="A9" s="15"/>
      <c r="B9" s="15"/>
      <c r="C9" s="15"/>
      <c r="D9" s="15"/>
      <c r="E9" s="19"/>
      <c r="F9" s="19"/>
      <c r="G9" s="19"/>
      <c r="H9" s="15"/>
      <c r="I9" s="15"/>
      <c r="J9" s="15"/>
      <c r="K9" s="12" t="str">
        <f aca="false">IF(COUNT(I9,J9)=2,I9*J9,"")</f>
        <v/>
      </c>
      <c r="L9" s="13" t="str">
        <f aca="false">IF(K9="","",IF(K9&gt;=15,"Crítico",IF(K9&gt;=8,"Alto",IF(K9&gt;=4,"Medio","Bajo"))))</f>
        <v/>
      </c>
      <c r="M9" s="19"/>
      <c r="N9" s="15"/>
      <c r="O9" s="15"/>
      <c r="P9" s="15"/>
      <c r="Q9" s="15"/>
      <c r="R9" s="15"/>
      <c r="S9" s="12" t="str">
        <f aca="false">IF(COUNT(Q9,R9)=2,Q9*R9,"")</f>
        <v/>
      </c>
      <c r="T9" s="13" t="str">
        <f aca="false">IF(S9="","",IF(S9&gt;=15,"Crítico",IF(S9&gt;=8,"Alto",IF(S9&gt;=4,"Medio","Bajo"))))</f>
        <v/>
      </c>
      <c r="U9" s="15"/>
      <c r="V9" s="12" t="str">
        <f aca="false">IF(OR(S9="",U9=""),"",S9*U9)</f>
        <v/>
      </c>
      <c r="W9" s="20"/>
      <c r="X9" s="13" t="str">
        <f aca="false">IF(OR(S9="",W9=""),"",IF(S9&lt;=W9,"Sí","No — escalar"))</f>
        <v/>
      </c>
      <c r="Y9" s="15"/>
      <c r="Z9" s="19"/>
      <c r="AA9" s="15"/>
      <c r="AB9" s="15"/>
      <c r="AC9" s="16"/>
      <c r="AD9" s="16"/>
      <c r="AE9" s="16"/>
      <c r="AF9" s="13" t="str">
        <f aca="true">IF(AND(AE9&lt;&gt;"",AE9&lt;TODAY(),AG9&lt;&gt;"Cerrado"),"Vencido","")</f>
        <v/>
      </c>
      <c r="AG9" s="15"/>
      <c r="AH9" s="13" t="str">
        <f aca="true">IF(A9="","",IF(OR(Q9&gt;I9,R9&gt;J9),"Incoherente: residual &gt; inherente",IF(AND(Y9="Aceptar",AB9=""),"Aceptación sin aprobador",IF(AND(Y9="Aceptar",AD9&lt;&gt;"",AD9&lt;TODAY()),"Aceptación caducada","OK"))))</f>
        <v/>
      </c>
      <c r="AI9" s="15"/>
      <c r="AJ9" s="15"/>
      <c r="AK9" s="16"/>
      <c r="AL9" s="15"/>
      <c r="AM9" s="18" t="str">
        <f aca="false">IF(OR(AK9="",AL9=""),"",EDATE(AK9,IF(AL9="Mensual",1,IF(AL9="Trimestral",3,IF(AL9="Semestral",6,12)))))</f>
        <v/>
      </c>
      <c r="AN9" s="13" t="str">
        <f aca="true">IF(AM9="","",IF(AM9&lt;TODAY(),"Vencida",IF(AM9&lt;=TODAY()+30,"Por vencer","Vigente")))</f>
        <v/>
      </c>
      <c r="AO9" s="15"/>
    </row>
    <row r="10" customFormat="false" ht="15" hidden="false" customHeight="false" outlineLevel="0" collapsed="false">
      <c r="A10" s="15"/>
      <c r="B10" s="15"/>
      <c r="C10" s="15"/>
      <c r="D10" s="15"/>
      <c r="E10" s="19"/>
      <c r="F10" s="19"/>
      <c r="G10" s="19"/>
      <c r="H10" s="15"/>
      <c r="I10" s="15"/>
      <c r="J10" s="15"/>
      <c r="K10" s="12" t="str">
        <f aca="false">IF(COUNT(I10,J10)=2,I10*J10,"")</f>
        <v/>
      </c>
      <c r="L10" s="13" t="str">
        <f aca="false">IF(K10="","",IF(K10&gt;=15,"Crítico",IF(K10&gt;=8,"Alto",IF(K10&gt;=4,"Medio","Bajo"))))</f>
        <v/>
      </c>
      <c r="M10" s="19"/>
      <c r="N10" s="15"/>
      <c r="O10" s="15"/>
      <c r="P10" s="15"/>
      <c r="Q10" s="15"/>
      <c r="R10" s="15"/>
      <c r="S10" s="12" t="str">
        <f aca="false">IF(COUNT(Q10,R10)=2,Q10*R10,"")</f>
        <v/>
      </c>
      <c r="T10" s="13" t="str">
        <f aca="false">IF(S10="","",IF(S10&gt;=15,"Crítico",IF(S10&gt;=8,"Alto",IF(S10&gt;=4,"Medio","Bajo"))))</f>
        <v/>
      </c>
      <c r="U10" s="15"/>
      <c r="V10" s="12" t="str">
        <f aca="false">IF(OR(S10="",U10=""),"",S10*U10)</f>
        <v/>
      </c>
      <c r="W10" s="20"/>
      <c r="X10" s="13" t="str">
        <f aca="false">IF(OR(S10="",W10=""),"",IF(S10&lt;=W10,"Sí","No — escalar"))</f>
        <v/>
      </c>
      <c r="Y10" s="15"/>
      <c r="Z10" s="19"/>
      <c r="AA10" s="15"/>
      <c r="AB10" s="15"/>
      <c r="AC10" s="16"/>
      <c r="AD10" s="16"/>
      <c r="AE10" s="16"/>
      <c r="AF10" s="13" t="str">
        <f aca="true">IF(AND(AE10&lt;&gt;"",AE10&lt;TODAY(),AG10&lt;&gt;"Cerrado"),"Vencido","")</f>
        <v/>
      </c>
      <c r="AG10" s="15"/>
      <c r="AH10" s="13" t="str">
        <f aca="true">IF(A10="","",IF(OR(Q10&gt;I10,R10&gt;J10),"Incoherente: residual &gt; inherente",IF(AND(Y10="Aceptar",AB10=""),"Aceptación sin aprobador",IF(AND(Y10="Aceptar",AD10&lt;&gt;"",AD10&lt;TODAY()),"Aceptación caducada","OK"))))</f>
        <v/>
      </c>
      <c r="AI10" s="15"/>
      <c r="AJ10" s="15"/>
      <c r="AK10" s="16"/>
      <c r="AL10" s="15"/>
      <c r="AM10" s="18" t="str">
        <f aca="false">IF(OR(AK10="",AL10=""),"",EDATE(AK10,IF(AL10="Mensual",1,IF(AL10="Trimestral",3,IF(AL10="Semestral",6,12)))))</f>
        <v/>
      </c>
      <c r="AN10" s="13" t="str">
        <f aca="true">IF(AM10="","",IF(AM10&lt;TODAY(),"Vencida",IF(AM10&lt;=TODAY()+30,"Por vencer","Vigente")))</f>
        <v/>
      </c>
      <c r="AO10" s="15"/>
    </row>
    <row r="11" customFormat="false" ht="15" hidden="false" customHeight="false" outlineLevel="0" collapsed="false">
      <c r="A11" s="15"/>
      <c r="B11" s="15"/>
      <c r="C11" s="15"/>
      <c r="D11" s="15"/>
      <c r="E11" s="19"/>
      <c r="F11" s="19"/>
      <c r="G11" s="19"/>
      <c r="H11" s="15"/>
      <c r="I11" s="15"/>
      <c r="J11" s="15"/>
      <c r="K11" s="12" t="str">
        <f aca="false">IF(COUNT(I11,J11)=2,I11*J11,"")</f>
        <v/>
      </c>
      <c r="L11" s="13" t="str">
        <f aca="false">IF(K11="","",IF(K11&gt;=15,"Crítico",IF(K11&gt;=8,"Alto",IF(K11&gt;=4,"Medio","Bajo"))))</f>
        <v/>
      </c>
      <c r="M11" s="19"/>
      <c r="N11" s="15"/>
      <c r="O11" s="15"/>
      <c r="P11" s="15"/>
      <c r="Q11" s="15"/>
      <c r="R11" s="15"/>
      <c r="S11" s="12" t="str">
        <f aca="false">IF(COUNT(Q11,R11)=2,Q11*R11,"")</f>
        <v/>
      </c>
      <c r="T11" s="13" t="str">
        <f aca="false">IF(S11="","",IF(S11&gt;=15,"Crítico",IF(S11&gt;=8,"Alto",IF(S11&gt;=4,"Medio","Bajo"))))</f>
        <v/>
      </c>
      <c r="U11" s="15"/>
      <c r="V11" s="12" t="str">
        <f aca="false">IF(OR(S11="",U11=""),"",S11*U11)</f>
        <v/>
      </c>
      <c r="W11" s="20"/>
      <c r="X11" s="13" t="str">
        <f aca="false">IF(OR(S11="",W11=""),"",IF(S11&lt;=W11,"Sí","No — escalar"))</f>
        <v/>
      </c>
      <c r="Y11" s="15"/>
      <c r="Z11" s="19"/>
      <c r="AA11" s="15"/>
      <c r="AB11" s="15"/>
      <c r="AC11" s="16"/>
      <c r="AD11" s="16"/>
      <c r="AE11" s="16"/>
      <c r="AF11" s="13" t="str">
        <f aca="true">IF(AND(AE11&lt;&gt;"",AE11&lt;TODAY(),AG11&lt;&gt;"Cerrado"),"Vencido","")</f>
        <v/>
      </c>
      <c r="AG11" s="15"/>
      <c r="AH11" s="13" t="str">
        <f aca="true">IF(A11="","",IF(OR(Q11&gt;I11,R11&gt;J11),"Incoherente: residual &gt; inherente",IF(AND(Y11="Aceptar",AB11=""),"Aceptación sin aprobador",IF(AND(Y11="Aceptar",AD11&lt;&gt;"",AD11&lt;TODAY()),"Aceptación caducada","OK"))))</f>
        <v/>
      </c>
      <c r="AI11" s="15"/>
      <c r="AJ11" s="15"/>
      <c r="AK11" s="16"/>
      <c r="AL11" s="15"/>
      <c r="AM11" s="18" t="str">
        <f aca="false">IF(OR(AK11="",AL11=""),"",EDATE(AK11,IF(AL11="Mensual",1,IF(AL11="Trimestral",3,IF(AL11="Semestral",6,12)))))</f>
        <v/>
      </c>
      <c r="AN11" s="13" t="str">
        <f aca="true">IF(AM11="","",IF(AM11&lt;TODAY(),"Vencida",IF(AM11&lt;=TODAY()+30,"Por vencer","Vigente")))</f>
        <v/>
      </c>
      <c r="AO11" s="15"/>
    </row>
    <row r="12" customFormat="false" ht="15" hidden="false" customHeight="false" outlineLevel="0" collapsed="false">
      <c r="A12" s="15"/>
      <c r="B12" s="15"/>
      <c r="C12" s="15"/>
      <c r="D12" s="15"/>
      <c r="E12" s="19"/>
      <c r="F12" s="19"/>
      <c r="G12" s="19"/>
      <c r="H12" s="15"/>
      <c r="I12" s="15"/>
      <c r="J12" s="15"/>
      <c r="K12" s="12" t="str">
        <f aca="false">IF(COUNT(I12,J12)=2,I12*J12,"")</f>
        <v/>
      </c>
      <c r="L12" s="13" t="str">
        <f aca="false">IF(K12="","",IF(K12&gt;=15,"Crítico",IF(K12&gt;=8,"Alto",IF(K12&gt;=4,"Medio","Bajo"))))</f>
        <v/>
      </c>
      <c r="M12" s="19"/>
      <c r="N12" s="15"/>
      <c r="O12" s="15"/>
      <c r="P12" s="15"/>
      <c r="Q12" s="15"/>
      <c r="R12" s="15"/>
      <c r="S12" s="12" t="str">
        <f aca="false">IF(COUNT(Q12,R12)=2,Q12*R12,"")</f>
        <v/>
      </c>
      <c r="T12" s="13" t="str">
        <f aca="false">IF(S12="","",IF(S12&gt;=15,"Crítico",IF(S12&gt;=8,"Alto",IF(S12&gt;=4,"Medio","Bajo"))))</f>
        <v/>
      </c>
      <c r="U12" s="15"/>
      <c r="V12" s="12" t="str">
        <f aca="false">IF(OR(S12="",U12=""),"",S12*U12)</f>
        <v/>
      </c>
      <c r="W12" s="20"/>
      <c r="X12" s="13" t="str">
        <f aca="false">IF(OR(S12="",W12=""),"",IF(S12&lt;=W12,"Sí","No — escalar"))</f>
        <v/>
      </c>
      <c r="Y12" s="15"/>
      <c r="Z12" s="19"/>
      <c r="AA12" s="15"/>
      <c r="AB12" s="15"/>
      <c r="AC12" s="16"/>
      <c r="AD12" s="16"/>
      <c r="AE12" s="16"/>
      <c r="AF12" s="13" t="str">
        <f aca="true">IF(AND(AE12&lt;&gt;"",AE12&lt;TODAY(),AG12&lt;&gt;"Cerrado"),"Vencido","")</f>
        <v/>
      </c>
      <c r="AG12" s="15"/>
      <c r="AH12" s="13" t="str">
        <f aca="true">IF(A12="","",IF(OR(Q12&gt;I12,R12&gt;J12),"Incoherente: residual &gt; inherente",IF(AND(Y12="Aceptar",AB12=""),"Aceptación sin aprobador",IF(AND(Y12="Aceptar",AD12&lt;&gt;"",AD12&lt;TODAY()),"Aceptación caducada","OK"))))</f>
        <v/>
      </c>
      <c r="AI12" s="15"/>
      <c r="AJ12" s="15"/>
      <c r="AK12" s="16"/>
      <c r="AL12" s="15"/>
      <c r="AM12" s="18" t="str">
        <f aca="false">IF(OR(AK12="",AL12=""),"",EDATE(AK12,IF(AL12="Mensual",1,IF(AL12="Trimestral",3,IF(AL12="Semestral",6,12)))))</f>
        <v/>
      </c>
      <c r="AN12" s="13" t="str">
        <f aca="true">IF(AM12="","",IF(AM12&lt;TODAY(),"Vencida",IF(AM12&lt;=TODAY()+30,"Por vencer","Vigente")))</f>
        <v/>
      </c>
      <c r="AO12" s="15"/>
    </row>
    <row r="13" customFormat="false" ht="15" hidden="false" customHeight="false" outlineLevel="0" collapsed="false">
      <c r="A13" s="15"/>
      <c r="B13" s="15"/>
      <c r="C13" s="15"/>
      <c r="D13" s="15"/>
      <c r="E13" s="19"/>
      <c r="F13" s="19"/>
      <c r="G13" s="19"/>
      <c r="H13" s="15"/>
      <c r="I13" s="15"/>
      <c r="J13" s="15"/>
      <c r="K13" s="12" t="str">
        <f aca="false">IF(COUNT(I13,J13)=2,I13*J13,"")</f>
        <v/>
      </c>
      <c r="L13" s="13" t="str">
        <f aca="false">IF(K13="","",IF(K13&gt;=15,"Crítico",IF(K13&gt;=8,"Alto",IF(K13&gt;=4,"Medio","Bajo"))))</f>
        <v/>
      </c>
      <c r="M13" s="19"/>
      <c r="N13" s="15"/>
      <c r="O13" s="15"/>
      <c r="P13" s="15"/>
      <c r="Q13" s="15"/>
      <c r="R13" s="15"/>
      <c r="S13" s="12" t="str">
        <f aca="false">IF(COUNT(Q13,R13)=2,Q13*R13,"")</f>
        <v/>
      </c>
      <c r="T13" s="13" t="str">
        <f aca="false">IF(S13="","",IF(S13&gt;=15,"Crítico",IF(S13&gt;=8,"Alto",IF(S13&gt;=4,"Medio","Bajo"))))</f>
        <v/>
      </c>
      <c r="U13" s="15"/>
      <c r="V13" s="12" t="str">
        <f aca="false">IF(OR(S13="",U13=""),"",S13*U13)</f>
        <v/>
      </c>
      <c r="W13" s="20"/>
      <c r="X13" s="13" t="str">
        <f aca="false">IF(OR(S13="",W13=""),"",IF(S13&lt;=W13,"Sí","No — escalar"))</f>
        <v/>
      </c>
      <c r="Y13" s="15"/>
      <c r="Z13" s="19"/>
      <c r="AA13" s="15"/>
      <c r="AB13" s="15"/>
      <c r="AC13" s="16"/>
      <c r="AD13" s="16"/>
      <c r="AE13" s="16"/>
      <c r="AF13" s="13" t="str">
        <f aca="true">IF(AND(AE13&lt;&gt;"",AE13&lt;TODAY(),AG13&lt;&gt;"Cerrado"),"Vencido","")</f>
        <v/>
      </c>
      <c r="AG13" s="15"/>
      <c r="AH13" s="13" t="str">
        <f aca="true">IF(A13="","",IF(OR(Q13&gt;I13,R13&gt;J13),"Incoherente: residual &gt; inherente",IF(AND(Y13="Aceptar",AB13=""),"Aceptación sin aprobador",IF(AND(Y13="Aceptar",AD13&lt;&gt;"",AD13&lt;TODAY()),"Aceptación caducada","OK"))))</f>
        <v/>
      </c>
      <c r="AI13" s="15"/>
      <c r="AJ13" s="15"/>
      <c r="AK13" s="16"/>
      <c r="AL13" s="15"/>
      <c r="AM13" s="18" t="str">
        <f aca="false">IF(OR(AK13="",AL13=""),"",EDATE(AK13,IF(AL13="Mensual",1,IF(AL13="Trimestral",3,IF(AL13="Semestral",6,12)))))</f>
        <v/>
      </c>
      <c r="AN13" s="13" t="str">
        <f aca="true">IF(AM13="","",IF(AM13&lt;TODAY(),"Vencida",IF(AM13&lt;=TODAY()+30,"Por vencer","Vigente")))</f>
        <v/>
      </c>
      <c r="AO13" s="15"/>
    </row>
    <row r="14" customFormat="false" ht="15" hidden="false" customHeight="false" outlineLevel="0" collapsed="false">
      <c r="A14" s="15"/>
      <c r="B14" s="15"/>
      <c r="C14" s="15"/>
      <c r="D14" s="15"/>
      <c r="E14" s="19"/>
      <c r="F14" s="19"/>
      <c r="G14" s="19"/>
      <c r="H14" s="15"/>
      <c r="I14" s="15"/>
      <c r="J14" s="15"/>
      <c r="K14" s="12" t="str">
        <f aca="false">IF(COUNT(I14,J14)=2,I14*J14,"")</f>
        <v/>
      </c>
      <c r="L14" s="13" t="str">
        <f aca="false">IF(K14="","",IF(K14&gt;=15,"Crítico",IF(K14&gt;=8,"Alto",IF(K14&gt;=4,"Medio","Bajo"))))</f>
        <v/>
      </c>
      <c r="M14" s="19"/>
      <c r="N14" s="15"/>
      <c r="O14" s="15"/>
      <c r="P14" s="15"/>
      <c r="Q14" s="15"/>
      <c r="R14" s="15"/>
      <c r="S14" s="12" t="str">
        <f aca="false">IF(COUNT(Q14,R14)=2,Q14*R14,"")</f>
        <v/>
      </c>
      <c r="T14" s="13" t="str">
        <f aca="false">IF(S14="","",IF(S14&gt;=15,"Crítico",IF(S14&gt;=8,"Alto",IF(S14&gt;=4,"Medio","Bajo"))))</f>
        <v/>
      </c>
      <c r="U14" s="15"/>
      <c r="V14" s="12" t="str">
        <f aca="false">IF(OR(S14="",U14=""),"",S14*U14)</f>
        <v/>
      </c>
      <c r="W14" s="20"/>
      <c r="X14" s="13" t="str">
        <f aca="false">IF(OR(S14="",W14=""),"",IF(S14&lt;=W14,"Sí","No — escalar"))</f>
        <v/>
      </c>
      <c r="Y14" s="15"/>
      <c r="Z14" s="19"/>
      <c r="AA14" s="15"/>
      <c r="AB14" s="15"/>
      <c r="AC14" s="16"/>
      <c r="AD14" s="16"/>
      <c r="AE14" s="16"/>
      <c r="AF14" s="13" t="str">
        <f aca="true">IF(AND(AE14&lt;&gt;"",AE14&lt;TODAY(),AG14&lt;&gt;"Cerrado"),"Vencido","")</f>
        <v/>
      </c>
      <c r="AG14" s="15"/>
      <c r="AH14" s="13" t="str">
        <f aca="true">IF(A14="","",IF(OR(Q14&gt;I14,R14&gt;J14),"Incoherente: residual &gt; inherente",IF(AND(Y14="Aceptar",AB14=""),"Aceptación sin aprobador",IF(AND(Y14="Aceptar",AD14&lt;&gt;"",AD14&lt;TODAY()),"Aceptación caducada","OK"))))</f>
        <v/>
      </c>
      <c r="AI14" s="15"/>
      <c r="AJ14" s="15"/>
      <c r="AK14" s="16"/>
      <c r="AL14" s="15"/>
      <c r="AM14" s="18" t="str">
        <f aca="false">IF(OR(AK14="",AL14=""),"",EDATE(AK14,IF(AL14="Mensual",1,IF(AL14="Trimestral",3,IF(AL14="Semestral",6,12)))))</f>
        <v/>
      </c>
      <c r="AN14" s="13" t="str">
        <f aca="true">IF(AM14="","",IF(AM14&lt;TODAY(),"Vencida",IF(AM14&lt;=TODAY()+30,"Por vencer","Vigente")))</f>
        <v/>
      </c>
      <c r="AO14" s="15"/>
    </row>
    <row r="15" customFormat="false" ht="15" hidden="false" customHeight="false" outlineLevel="0" collapsed="false">
      <c r="A15" s="15"/>
      <c r="B15" s="15"/>
      <c r="C15" s="15"/>
      <c r="D15" s="15"/>
      <c r="E15" s="19"/>
      <c r="F15" s="19"/>
      <c r="G15" s="19"/>
      <c r="H15" s="15"/>
      <c r="I15" s="15"/>
      <c r="J15" s="15"/>
      <c r="K15" s="12" t="str">
        <f aca="false">IF(COUNT(I15,J15)=2,I15*J15,"")</f>
        <v/>
      </c>
      <c r="L15" s="13" t="str">
        <f aca="false">IF(K15="","",IF(K15&gt;=15,"Crítico",IF(K15&gt;=8,"Alto",IF(K15&gt;=4,"Medio","Bajo"))))</f>
        <v/>
      </c>
      <c r="M15" s="19"/>
      <c r="N15" s="15"/>
      <c r="O15" s="15"/>
      <c r="P15" s="15"/>
      <c r="Q15" s="15"/>
      <c r="R15" s="15"/>
      <c r="S15" s="12" t="str">
        <f aca="false">IF(COUNT(Q15,R15)=2,Q15*R15,"")</f>
        <v/>
      </c>
      <c r="T15" s="13" t="str">
        <f aca="false">IF(S15="","",IF(S15&gt;=15,"Crítico",IF(S15&gt;=8,"Alto",IF(S15&gt;=4,"Medio","Bajo"))))</f>
        <v/>
      </c>
      <c r="U15" s="15"/>
      <c r="V15" s="12" t="str">
        <f aca="false">IF(OR(S15="",U15=""),"",S15*U15)</f>
        <v/>
      </c>
      <c r="W15" s="20"/>
      <c r="X15" s="13" t="str">
        <f aca="false">IF(OR(S15="",W15=""),"",IF(S15&lt;=W15,"Sí","No — escalar"))</f>
        <v/>
      </c>
      <c r="Y15" s="15"/>
      <c r="Z15" s="19"/>
      <c r="AA15" s="15"/>
      <c r="AB15" s="15"/>
      <c r="AC15" s="16"/>
      <c r="AD15" s="16"/>
      <c r="AE15" s="16"/>
      <c r="AF15" s="13" t="str">
        <f aca="true">IF(AND(AE15&lt;&gt;"",AE15&lt;TODAY(),AG15&lt;&gt;"Cerrado"),"Vencido","")</f>
        <v/>
      </c>
      <c r="AG15" s="15"/>
      <c r="AH15" s="13" t="str">
        <f aca="true">IF(A15="","",IF(OR(Q15&gt;I15,R15&gt;J15),"Incoherente: residual &gt; inherente",IF(AND(Y15="Aceptar",AB15=""),"Aceptación sin aprobador",IF(AND(Y15="Aceptar",AD15&lt;&gt;"",AD15&lt;TODAY()),"Aceptación caducada","OK"))))</f>
        <v/>
      </c>
      <c r="AI15" s="15"/>
      <c r="AJ15" s="15"/>
      <c r="AK15" s="16"/>
      <c r="AL15" s="15"/>
      <c r="AM15" s="18" t="str">
        <f aca="false">IF(OR(AK15="",AL15=""),"",EDATE(AK15,IF(AL15="Mensual",1,IF(AL15="Trimestral",3,IF(AL15="Semestral",6,12)))))</f>
        <v/>
      </c>
      <c r="AN15" s="13" t="str">
        <f aca="true">IF(AM15="","",IF(AM15&lt;TODAY(),"Vencida",IF(AM15&lt;=TODAY()+30,"Por vencer","Vigente")))</f>
        <v/>
      </c>
      <c r="AO15" s="15"/>
    </row>
    <row r="16" customFormat="false" ht="15" hidden="false" customHeight="false" outlineLevel="0" collapsed="false">
      <c r="A16" s="15"/>
      <c r="B16" s="15"/>
      <c r="C16" s="15"/>
      <c r="D16" s="15"/>
      <c r="E16" s="19"/>
      <c r="F16" s="19"/>
      <c r="G16" s="19"/>
      <c r="H16" s="15"/>
      <c r="I16" s="15"/>
      <c r="J16" s="15"/>
      <c r="K16" s="12" t="str">
        <f aca="false">IF(COUNT(I16,J16)=2,I16*J16,"")</f>
        <v/>
      </c>
      <c r="L16" s="13" t="str">
        <f aca="false">IF(K16="","",IF(K16&gt;=15,"Crítico",IF(K16&gt;=8,"Alto",IF(K16&gt;=4,"Medio","Bajo"))))</f>
        <v/>
      </c>
      <c r="M16" s="19"/>
      <c r="N16" s="15"/>
      <c r="O16" s="15"/>
      <c r="P16" s="15"/>
      <c r="Q16" s="15"/>
      <c r="R16" s="15"/>
      <c r="S16" s="12" t="str">
        <f aca="false">IF(COUNT(Q16,R16)=2,Q16*R16,"")</f>
        <v/>
      </c>
      <c r="T16" s="13" t="str">
        <f aca="false">IF(S16="","",IF(S16&gt;=15,"Crítico",IF(S16&gt;=8,"Alto",IF(S16&gt;=4,"Medio","Bajo"))))</f>
        <v/>
      </c>
      <c r="U16" s="15"/>
      <c r="V16" s="12" t="str">
        <f aca="false">IF(OR(S16="",U16=""),"",S16*U16)</f>
        <v/>
      </c>
      <c r="W16" s="20"/>
      <c r="X16" s="13" t="str">
        <f aca="false">IF(OR(S16="",W16=""),"",IF(S16&lt;=W16,"Sí","No — escalar"))</f>
        <v/>
      </c>
      <c r="Y16" s="15"/>
      <c r="Z16" s="19"/>
      <c r="AA16" s="15"/>
      <c r="AB16" s="15"/>
      <c r="AC16" s="16"/>
      <c r="AD16" s="16"/>
      <c r="AE16" s="16"/>
      <c r="AF16" s="13" t="str">
        <f aca="true">IF(AND(AE16&lt;&gt;"",AE16&lt;TODAY(),AG16&lt;&gt;"Cerrado"),"Vencido","")</f>
        <v/>
      </c>
      <c r="AG16" s="15"/>
      <c r="AH16" s="13" t="str">
        <f aca="true">IF(A16="","",IF(OR(Q16&gt;I16,R16&gt;J16),"Incoherente: residual &gt; inherente",IF(AND(Y16="Aceptar",AB16=""),"Aceptación sin aprobador",IF(AND(Y16="Aceptar",AD16&lt;&gt;"",AD16&lt;TODAY()),"Aceptación caducada","OK"))))</f>
        <v/>
      </c>
      <c r="AI16" s="15"/>
      <c r="AJ16" s="15"/>
      <c r="AK16" s="16"/>
      <c r="AL16" s="15"/>
      <c r="AM16" s="18" t="str">
        <f aca="false">IF(OR(AK16="",AL16=""),"",EDATE(AK16,IF(AL16="Mensual",1,IF(AL16="Trimestral",3,IF(AL16="Semestral",6,12)))))</f>
        <v/>
      </c>
      <c r="AN16" s="13" t="str">
        <f aca="true">IF(AM16="","",IF(AM16&lt;TODAY(),"Vencida",IF(AM16&lt;=TODAY()+30,"Por vencer","Vigente")))</f>
        <v/>
      </c>
      <c r="AO16" s="15"/>
    </row>
    <row r="17" customFormat="false" ht="15" hidden="false" customHeight="false" outlineLevel="0" collapsed="false">
      <c r="A17" s="15"/>
      <c r="B17" s="15"/>
      <c r="C17" s="15"/>
      <c r="D17" s="15"/>
      <c r="E17" s="19"/>
      <c r="F17" s="19"/>
      <c r="G17" s="19"/>
      <c r="H17" s="15"/>
      <c r="I17" s="15"/>
      <c r="J17" s="15"/>
      <c r="K17" s="12" t="str">
        <f aca="false">IF(COUNT(I17,J17)=2,I17*J17,"")</f>
        <v/>
      </c>
      <c r="L17" s="13" t="str">
        <f aca="false">IF(K17="","",IF(K17&gt;=15,"Crítico",IF(K17&gt;=8,"Alto",IF(K17&gt;=4,"Medio","Bajo"))))</f>
        <v/>
      </c>
      <c r="M17" s="19"/>
      <c r="N17" s="15"/>
      <c r="O17" s="15"/>
      <c r="P17" s="15"/>
      <c r="Q17" s="15"/>
      <c r="R17" s="15"/>
      <c r="S17" s="12" t="str">
        <f aca="false">IF(COUNT(Q17,R17)=2,Q17*R17,"")</f>
        <v/>
      </c>
      <c r="T17" s="13" t="str">
        <f aca="false">IF(S17="","",IF(S17&gt;=15,"Crítico",IF(S17&gt;=8,"Alto",IF(S17&gt;=4,"Medio","Bajo"))))</f>
        <v/>
      </c>
      <c r="U17" s="15"/>
      <c r="V17" s="12" t="str">
        <f aca="false">IF(OR(S17="",U17=""),"",S17*U17)</f>
        <v/>
      </c>
      <c r="W17" s="20"/>
      <c r="X17" s="13" t="str">
        <f aca="false">IF(OR(S17="",W17=""),"",IF(S17&lt;=W17,"Sí","No — escalar"))</f>
        <v/>
      </c>
      <c r="Y17" s="15"/>
      <c r="Z17" s="19"/>
      <c r="AA17" s="15"/>
      <c r="AB17" s="15"/>
      <c r="AC17" s="16"/>
      <c r="AD17" s="16"/>
      <c r="AE17" s="16"/>
      <c r="AF17" s="13" t="str">
        <f aca="true">IF(AND(AE17&lt;&gt;"",AE17&lt;TODAY(),AG17&lt;&gt;"Cerrado"),"Vencido","")</f>
        <v/>
      </c>
      <c r="AG17" s="15"/>
      <c r="AH17" s="13" t="str">
        <f aca="true">IF(A17="","",IF(OR(Q17&gt;I17,R17&gt;J17),"Incoherente: residual &gt; inherente",IF(AND(Y17="Aceptar",AB17=""),"Aceptación sin aprobador",IF(AND(Y17="Aceptar",AD17&lt;&gt;"",AD17&lt;TODAY()),"Aceptación caducada","OK"))))</f>
        <v/>
      </c>
      <c r="AI17" s="15"/>
      <c r="AJ17" s="15"/>
      <c r="AK17" s="16"/>
      <c r="AL17" s="15"/>
      <c r="AM17" s="18" t="str">
        <f aca="false">IF(OR(AK17="",AL17=""),"",EDATE(AK17,IF(AL17="Mensual",1,IF(AL17="Trimestral",3,IF(AL17="Semestral",6,12)))))</f>
        <v/>
      </c>
      <c r="AN17" s="13" t="str">
        <f aca="true">IF(AM17="","",IF(AM17&lt;TODAY(),"Vencida",IF(AM17&lt;=TODAY()+30,"Por vencer","Vigente")))</f>
        <v/>
      </c>
      <c r="AO17" s="15"/>
    </row>
    <row r="18" customFormat="false" ht="15" hidden="false" customHeight="false" outlineLevel="0" collapsed="false">
      <c r="A18" s="15"/>
      <c r="B18" s="15"/>
      <c r="C18" s="15"/>
      <c r="D18" s="15"/>
      <c r="E18" s="19"/>
      <c r="F18" s="19"/>
      <c r="G18" s="19"/>
      <c r="H18" s="15"/>
      <c r="I18" s="15"/>
      <c r="J18" s="15"/>
      <c r="K18" s="12" t="str">
        <f aca="false">IF(COUNT(I18,J18)=2,I18*J18,"")</f>
        <v/>
      </c>
      <c r="L18" s="13" t="str">
        <f aca="false">IF(K18="","",IF(K18&gt;=15,"Crítico",IF(K18&gt;=8,"Alto",IF(K18&gt;=4,"Medio","Bajo"))))</f>
        <v/>
      </c>
      <c r="M18" s="19"/>
      <c r="N18" s="15"/>
      <c r="O18" s="15"/>
      <c r="P18" s="15"/>
      <c r="Q18" s="15"/>
      <c r="R18" s="15"/>
      <c r="S18" s="12" t="str">
        <f aca="false">IF(COUNT(Q18,R18)=2,Q18*R18,"")</f>
        <v/>
      </c>
      <c r="T18" s="13" t="str">
        <f aca="false">IF(S18="","",IF(S18&gt;=15,"Crítico",IF(S18&gt;=8,"Alto",IF(S18&gt;=4,"Medio","Bajo"))))</f>
        <v/>
      </c>
      <c r="U18" s="15"/>
      <c r="V18" s="12" t="str">
        <f aca="false">IF(OR(S18="",U18=""),"",S18*U18)</f>
        <v/>
      </c>
      <c r="W18" s="20"/>
      <c r="X18" s="13" t="str">
        <f aca="false">IF(OR(S18="",W18=""),"",IF(S18&lt;=W18,"Sí","No — escalar"))</f>
        <v/>
      </c>
      <c r="Y18" s="15"/>
      <c r="Z18" s="19"/>
      <c r="AA18" s="15"/>
      <c r="AB18" s="15"/>
      <c r="AC18" s="16"/>
      <c r="AD18" s="16"/>
      <c r="AE18" s="16"/>
      <c r="AF18" s="13" t="str">
        <f aca="true">IF(AND(AE18&lt;&gt;"",AE18&lt;TODAY(),AG18&lt;&gt;"Cerrado"),"Vencido","")</f>
        <v/>
      </c>
      <c r="AG18" s="15"/>
      <c r="AH18" s="13" t="str">
        <f aca="true">IF(A18="","",IF(OR(Q18&gt;I18,R18&gt;J18),"Incoherente: residual &gt; inherente",IF(AND(Y18="Aceptar",AB18=""),"Aceptación sin aprobador",IF(AND(Y18="Aceptar",AD18&lt;&gt;"",AD18&lt;TODAY()),"Aceptación caducada","OK"))))</f>
        <v/>
      </c>
      <c r="AI18" s="15"/>
      <c r="AJ18" s="15"/>
      <c r="AK18" s="16"/>
      <c r="AL18" s="15"/>
      <c r="AM18" s="18" t="str">
        <f aca="false">IF(OR(AK18="",AL18=""),"",EDATE(AK18,IF(AL18="Mensual",1,IF(AL18="Trimestral",3,IF(AL18="Semestral",6,12)))))</f>
        <v/>
      </c>
      <c r="AN18" s="13" t="str">
        <f aca="true">IF(AM18="","",IF(AM18&lt;TODAY(),"Vencida",IF(AM18&lt;=TODAY()+30,"Por vencer","Vigente")))</f>
        <v/>
      </c>
      <c r="AO18" s="15"/>
    </row>
    <row r="19" customFormat="false" ht="15" hidden="false" customHeight="false" outlineLevel="0" collapsed="false">
      <c r="A19" s="15"/>
      <c r="B19" s="15"/>
      <c r="C19" s="15"/>
      <c r="D19" s="15"/>
      <c r="E19" s="19"/>
      <c r="F19" s="19"/>
      <c r="G19" s="19"/>
      <c r="H19" s="15"/>
      <c r="I19" s="15"/>
      <c r="J19" s="15"/>
      <c r="K19" s="12" t="str">
        <f aca="false">IF(COUNT(I19,J19)=2,I19*J19,"")</f>
        <v/>
      </c>
      <c r="L19" s="13" t="str">
        <f aca="false">IF(K19="","",IF(K19&gt;=15,"Crítico",IF(K19&gt;=8,"Alto",IF(K19&gt;=4,"Medio","Bajo"))))</f>
        <v/>
      </c>
      <c r="M19" s="19"/>
      <c r="N19" s="15"/>
      <c r="O19" s="15"/>
      <c r="P19" s="15"/>
      <c r="Q19" s="15"/>
      <c r="R19" s="15"/>
      <c r="S19" s="12" t="str">
        <f aca="false">IF(COUNT(Q19,R19)=2,Q19*R19,"")</f>
        <v/>
      </c>
      <c r="T19" s="13" t="str">
        <f aca="false">IF(S19="","",IF(S19&gt;=15,"Crítico",IF(S19&gt;=8,"Alto",IF(S19&gt;=4,"Medio","Bajo"))))</f>
        <v/>
      </c>
      <c r="U19" s="15"/>
      <c r="V19" s="12" t="str">
        <f aca="false">IF(OR(S19="",U19=""),"",S19*U19)</f>
        <v/>
      </c>
      <c r="W19" s="20"/>
      <c r="X19" s="13" t="str">
        <f aca="false">IF(OR(S19="",W19=""),"",IF(S19&lt;=W19,"Sí","No — escalar"))</f>
        <v/>
      </c>
      <c r="Y19" s="15"/>
      <c r="Z19" s="19"/>
      <c r="AA19" s="15"/>
      <c r="AB19" s="15"/>
      <c r="AC19" s="16"/>
      <c r="AD19" s="16"/>
      <c r="AE19" s="16"/>
      <c r="AF19" s="13" t="str">
        <f aca="true">IF(AND(AE19&lt;&gt;"",AE19&lt;TODAY(),AG19&lt;&gt;"Cerrado"),"Vencido","")</f>
        <v/>
      </c>
      <c r="AG19" s="15"/>
      <c r="AH19" s="13" t="str">
        <f aca="true">IF(A19="","",IF(OR(Q19&gt;I19,R19&gt;J19),"Incoherente: residual &gt; inherente",IF(AND(Y19="Aceptar",AB19=""),"Aceptación sin aprobador",IF(AND(Y19="Aceptar",AD19&lt;&gt;"",AD19&lt;TODAY()),"Aceptación caducada","OK"))))</f>
        <v/>
      </c>
      <c r="AI19" s="15"/>
      <c r="AJ19" s="15"/>
      <c r="AK19" s="16"/>
      <c r="AL19" s="15"/>
      <c r="AM19" s="18" t="str">
        <f aca="false">IF(OR(AK19="",AL19=""),"",EDATE(AK19,IF(AL19="Mensual",1,IF(AL19="Trimestral",3,IF(AL19="Semestral",6,12)))))</f>
        <v/>
      </c>
      <c r="AN19" s="13" t="str">
        <f aca="true">IF(AM19="","",IF(AM19&lt;TODAY(),"Vencida",IF(AM19&lt;=TODAY()+30,"Por vencer","Vigente")))</f>
        <v/>
      </c>
      <c r="AO19" s="15"/>
    </row>
    <row r="20" customFormat="false" ht="15" hidden="false" customHeight="false" outlineLevel="0" collapsed="false">
      <c r="A20" s="15"/>
      <c r="B20" s="15"/>
      <c r="C20" s="15"/>
      <c r="D20" s="15"/>
      <c r="E20" s="19"/>
      <c r="F20" s="19"/>
      <c r="G20" s="19"/>
      <c r="H20" s="15"/>
      <c r="I20" s="15"/>
      <c r="J20" s="15"/>
      <c r="K20" s="12" t="str">
        <f aca="false">IF(COUNT(I20,J20)=2,I20*J20,"")</f>
        <v/>
      </c>
      <c r="L20" s="13" t="str">
        <f aca="false">IF(K20="","",IF(K20&gt;=15,"Crítico",IF(K20&gt;=8,"Alto",IF(K20&gt;=4,"Medio","Bajo"))))</f>
        <v/>
      </c>
      <c r="M20" s="19"/>
      <c r="N20" s="15"/>
      <c r="O20" s="15"/>
      <c r="P20" s="15"/>
      <c r="Q20" s="15"/>
      <c r="R20" s="15"/>
      <c r="S20" s="12" t="str">
        <f aca="false">IF(COUNT(Q20,R20)=2,Q20*R20,"")</f>
        <v/>
      </c>
      <c r="T20" s="13" t="str">
        <f aca="false">IF(S20="","",IF(S20&gt;=15,"Crítico",IF(S20&gt;=8,"Alto",IF(S20&gt;=4,"Medio","Bajo"))))</f>
        <v/>
      </c>
      <c r="U20" s="15"/>
      <c r="V20" s="12" t="str">
        <f aca="false">IF(OR(S20="",U20=""),"",S20*U20)</f>
        <v/>
      </c>
      <c r="W20" s="20"/>
      <c r="X20" s="13" t="str">
        <f aca="false">IF(OR(S20="",W20=""),"",IF(S20&lt;=W20,"Sí","No — escalar"))</f>
        <v/>
      </c>
      <c r="Y20" s="15"/>
      <c r="Z20" s="19"/>
      <c r="AA20" s="15"/>
      <c r="AB20" s="15"/>
      <c r="AC20" s="16"/>
      <c r="AD20" s="16"/>
      <c r="AE20" s="16"/>
      <c r="AF20" s="13" t="str">
        <f aca="true">IF(AND(AE20&lt;&gt;"",AE20&lt;TODAY(),AG20&lt;&gt;"Cerrado"),"Vencido","")</f>
        <v/>
      </c>
      <c r="AG20" s="15"/>
      <c r="AH20" s="13" t="str">
        <f aca="true">IF(A20="","",IF(OR(Q20&gt;I20,R20&gt;J20),"Incoherente: residual &gt; inherente",IF(AND(Y20="Aceptar",AB20=""),"Aceptación sin aprobador",IF(AND(Y20="Aceptar",AD20&lt;&gt;"",AD20&lt;TODAY()),"Aceptación caducada","OK"))))</f>
        <v/>
      </c>
      <c r="AI20" s="15"/>
      <c r="AJ20" s="15"/>
      <c r="AK20" s="16"/>
      <c r="AL20" s="15"/>
      <c r="AM20" s="18" t="str">
        <f aca="false">IF(OR(AK20="",AL20=""),"",EDATE(AK20,IF(AL20="Mensual",1,IF(AL20="Trimestral",3,IF(AL20="Semestral",6,12)))))</f>
        <v/>
      </c>
      <c r="AN20" s="13" t="str">
        <f aca="true">IF(AM20="","",IF(AM20&lt;TODAY(),"Vencida",IF(AM20&lt;=TODAY()+30,"Por vencer","Vigente")))</f>
        <v/>
      </c>
      <c r="AO20" s="15"/>
    </row>
    <row r="21" customFormat="false" ht="15" hidden="false" customHeight="false" outlineLevel="0" collapsed="false">
      <c r="A21" s="15"/>
      <c r="B21" s="15"/>
      <c r="C21" s="15"/>
      <c r="D21" s="15"/>
      <c r="E21" s="19"/>
      <c r="F21" s="19"/>
      <c r="G21" s="19"/>
      <c r="H21" s="15"/>
      <c r="I21" s="15"/>
      <c r="J21" s="15"/>
      <c r="K21" s="12" t="str">
        <f aca="false">IF(COUNT(I21,J21)=2,I21*J21,"")</f>
        <v/>
      </c>
      <c r="L21" s="13" t="str">
        <f aca="false">IF(K21="","",IF(K21&gt;=15,"Crítico",IF(K21&gt;=8,"Alto",IF(K21&gt;=4,"Medio","Bajo"))))</f>
        <v/>
      </c>
      <c r="M21" s="19"/>
      <c r="N21" s="15"/>
      <c r="O21" s="15"/>
      <c r="P21" s="15"/>
      <c r="Q21" s="15"/>
      <c r="R21" s="15"/>
      <c r="S21" s="12" t="str">
        <f aca="false">IF(COUNT(Q21,R21)=2,Q21*R21,"")</f>
        <v/>
      </c>
      <c r="T21" s="13" t="str">
        <f aca="false">IF(S21="","",IF(S21&gt;=15,"Crítico",IF(S21&gt;=8,"Alto",IF(S21&gt;=4,"Medio","Bajo"))))</f>
        <v/>
      </c>
      <c r="U21" s="15"/>
      <c r="V21" s="12" t="str">
        <f aca="false">IF(OR(S21="",U21=""),"",S21*U21)</f>
        <v/>
      </c>
      <c r="W21" s="20"/>
      <c r="X21" s="13" t="str">
        <f aca="false">IF(OR(S21="",W21=""),"",IF(S21&lt;=W21,"Sí","No — escalar"))</f>
        <v/>
      </c>
      <c r="Y21" s="15"/>
      <c r="Z21" s="19"/>
      <c r="AA21" s="15"/>
      <c r="AB21" s="15"/>
      <c r="AC21" s="16"/>
      <c r="AD21" s="16"/>
      <c r="AE21" s="16"/>
      <c r="AF21" s="13" t="str">
        <f aca="true">IF(AND(AE21&lt;&gt;"",AE21&lt;TODAY(),AG21&lt;&gt;"Cerrado"),"Vencido","")</f>
        <v/>
      </c>
      <c r="AG21" s="15"/>
      <c r="AH21" s="13" t="str">
        <f aca="true">IF(A21="","",IF(OR(Q21&gt;I21,R21&gt;J21),"Incoherente: residual &gt; inherente",IF(AND(Y21="Aceptar",AB21=""),"Aceptación sin aprobador",IF(AND(Y21="Aceptar",AD21&lt;&gt;"",AD21&lt;TODAY()),"Aceptación caducada","OK"))))</f>
        <v/>
      </c>
      <c r="AI21" s="15"/>
      <c r="AJ21" s="15"/>
      <c r="AK21" s="16"/>
      <c r="AL21" s="15"/>
      <c r="AM21" s="18" t="str">
        <f aca="false">IF(OR(AK21="",AL21=""),"",EDATE(AK21,IF(AL21="Mensual",1,IF(AL21="Trimestral",3,IF(AL21="Semestral",6,12)))))</f>
        <v/>
      </c>
      <c r="AN21" s="13" t="str">
        <f aca="true">IF(AM21="","",IF(AM21&lt;TODAY(),"Vencida",IF(AM21&lt;=TODAY()+30,"Por vencer","Vigente")))</f>
        <v/>
      </c>
      <c r="AO21" s="15"/>
    </row>
    <row r="22" customFormat="false" ht="15" hidden="false" customHeight="false" outlineLevel="0" collapsed="false">
      <c r="A22" s="15"/>
      <c r="B22" s="15"/>
      <c r="C22" s="15"/>
      <c r="D22" s="15"/>
      <c r="E22" s="19"/>
      <c r="F22" s="19"/>
      <c r="G22" s="19"/>
      <c r="H22" s="15"/>
      <c r="I22" s="15"/>
      <c r="J22" s="15"/>
      <c r="K22" s="12" t="str">
        <f aca="false">IF(COUNT(I22,J22)=2,I22*J22,"")</f>
        <v/>
      </c>
      <c r="L22" s="13" t="str">
        <f aca="false">IF(K22="","",IF(K22&gt;=15,"Crítico",IF(K22&gt;=8,"Alto",IF(K22&gt;=4,"Medio","Bajo"))))</f>
        <v/>
      </c>
      <c r="M22" s="19"/>
      <c r="N22" s="15"/>
      <c r="O22" s="15"/>
      <c r="P22" s="15"/>
      <c r="Q22" s="15"/>
      <c r="R22" s="15"/>
      <c r="S22" s="12" t="str">
        <f aca="false">IF(COUNT(Q22,R22)=2,Q22*R22,"")</f>
        <v/>
      </c>
      <c r="T22" s="13" t="str">
        <f aca="false">IF(S22="","",IF(S22&gt;=15,"Crítico",IF(S22&gt;=8,"Alto",IF(S22&gt;=4,"Medio","Bajo"))))</f>
        <v/>
      </c>
      <c r="U22" s="15"/>
      <c r="V22" s="12" t="str">
        <f aca="false">IF(OR(S22="",U22=""),"",S22*U22)</f>
        <v/>
      </c>
      <c r="W22" s="20"/>
      <c r="X22" s="13" t="str">
        <f aca="false">IF(OR(S22="",W22=""),"",IF(S22&lt;=W22,"Sí","No — escalar"))</f>
        <v/>
      </c>
      <c r="Y22" s="15"/>
      <c r="Z22" s="19"/>
      <c r="AA22" s="15"/>
      <c r="AB22" s="15"/>
      <c r="AC22" s="16"/>
      <c r="AD22" s="16"/>
      <c r="AE22" s="16"/>
      <c r="AF22" s="13" t="str">
        <f aca="true">IF(AND(AE22&lt;&gt;"",AE22&lt;TODAY(),AG22&lt;&gt;"Cerrado"),"Vencido","")</f>
        <v/>
      </c>
      <c r="AG22" s="15"/>
      <c r="AH22" s="13" t="str">
        <f aca="true">IF(A22="","",IF(OR(Q22&gt;I22,R22&gt;J22),"Incoherente: residual &gt; inherente",IF(AND(Y22="Aceptar",AB22=""),"Aceptación sin aprobador",IF(AND(Y22="Aceptar",AD22&lt;&gt;"",AD22&lt;TODAY()),"Aceptación caducada","OK"))))</f>
        <v/>
      </c>
      <c r="AI22" s="15"/>
      <c r="AJ22" s="15"/>
      <c r="AK22" s="16"/>
      <c r="AL22" s="15"/>
      <c r="AM22" s="18" t="str">
        <f aca="false">IF(OR(AK22="",AL22=""),"",EDATE(AK22,IF(AL22="Mensual",1,IF(AL22="Trimestral",3,IF(AL22="Semestral",6,12)))))</f>
        <v/>
      </c>
      <c r="AN22" s="13" t="str">
        <f aca="true">IF(AM22="","",IF(AM22&lt;TODAY(),"Vencida",IF(AM22&lt;=TODAY()+30,"Por vencer","Vigente")))</f>
        <v/>
      </c>
      <c r="AO22" s="15"/>
    </row>
    <row r="23" customFormat="false" ht="15" hidden="false" customHeight="false" outlineLevel="0" collapsed="false">
      <c r="A23" s="15"/>
      <c r="B23" s="15"/>
      <c r="C23" s="15"/>
      <c r="D23" s="15"/>
      <c r="E23" s="19"/>
      <c r="F23" s="19"/>
      <c r="G23" s="19"/>
      <c r="H23" s="15"/>
      <c r="I23" s="15"/>
      <c r="J23" s="15"/>
      <c r="K23" s="12" t="str">
        <f aca="false">IF(COUNT(I23,J23)=2,I23*J23,"")</f>
        <v/>
      </c>
      <c r="L23" s="13" t="str">
        <f aca="false">IF(K23="","",IF(K23&gt;=15,"Crítico",IF(K23&gt;=8,"Alto",IF(K23&gt;=4,"Medio","Bajo"))))</f>
        <v/>
      </c>
      <c r="M23" s="19"/>
      <c r="N23" s="15"/>
      <c r="O23" s="15"/>
      <c r="P23" s="15"/>
      <c r="Q23" s="15"/>
      <c r="R23" s="15"/>
      <c r="S23" s="12" t="str">
        <f aca="false">IF(COUNT(Q23,R23)=2,Q23*R23,"")</f>
        <v/>
      </c>
      <c r="T23" s="13" t="str">
        <f aca="false">IF(S23="","",IF(S23&gt;=15,"Crítico",IF(S23&gt;=8,"Alto",IF(S23&gt;=4,"Medio","Bajo"))))</f>
        <v/>
      </c>
      <c r="U23" s="15"/>
      <c r="V23" s="12" t="str">
        <f aca="false">IF(OR(S23="",U23=""),"",S23*U23)</f>
        <v/>
      </c>
      <c r="W23" s="20"/>
      <c r="X23" s="13" t="str">
        <f aca="false">IF(OR(S23="",W23=""),"",IF(S23&lt;=W23,"Sí","No — escalar"))</f>
        <v/>
      </c>
      <c r="Y23" s="15"/>
      <c r="Z23" s="19"/>
      <c r="AA23" s="15"/>
      <c r="AB23" s="15"/>
      <c r="AC23" s="16"/>
      <c r="AD23" s="16"/>
      <c r="AE23" s="16"/>
      <c r="AF23" s="13" t="str">
        <f aca="true">IF(AND(AE23&lt;&gt;"",AE23&lt;TODAY(),AG23&lt;&gt;"Cerrado"),"Vencido","")</f>
        <v/>
      </c>
      <c r="AG23" s="15"/>
      <c r="AH23" s="13" t="str">
        <f aca="true">IF(A23="","",IF(OR(Q23&gt;I23,R23&gt;J23),"Incoherente: residual &gt; inherente",IF(AND(Y23="Aceptar",AB23=""),"Aceptación sin aprobador",IF(AND(Y23="Aceptar",AD23&lt;&gt;"",AD23&lt;TODAY()),"Aceptación caducada","OK"))))</f>
        <v/>
      </c>
      <c r="AI23" s="15"/>
      <c r="AJ23" s="15"/>
      <c r="AK23" s="16"/>
      <c r="AL23" s="15"/>
      <c r="AM23" s="18" t="str">
        <f aca="false">IF(OR(AK23="",AL23=""),"",EDATE(AK23,IF(AL23="Mensual",1,IF(AL23="Trimestral",3,IF(AL23="Semestral",6,12)))))</f>
        <v/>
      </c>
      <c r="AN23" s="13" t="str">
        <f aca="true">IF(AM23="","",IF(AM23&lt;TODAY(),"Vencida",IF(AM23&lt;=TODAY()+30,"Por vencer","Vigente")))</f>
        <v/>
      </c>
      <c r="AO23" s="15"/>
    </row>
    <row r="24" customFormat="false" ht="15" hidden="false" customHeight="false" outlineLevel="0" collapsed="false">
      <c r="A24" s="15"/>
      <c r="B24" s="15"/>
      <c r="C24" s="15"/>
      <c r="D24" s="15"/>
      <c r="E24" s="19"/>
      <c r="F24" s="19"/>
      <c r="G24" s="19"/>
      <c r="H24" s="15"/>
      <c r="I24" s="15"/>
      <c r="J24" s="15"/>
      <c r="K24" s="12" t="str">
        <f aca="false">IF(COUNT(I24,J24)=2,I24*J24,"")</f>
        <v/>
      </c>
      <c r="L24" s="13" t="str">
        <f aca="false">IF(K24="","",IF(K24&gt;=15,"Crítico",IF(K24&gt;=8,"Alto",IF(K24&gt;=4,"Medio","Bajo"))))</f>
        <v/>
      </c>
      <c r="M24" s="19"/>
      <c r="N24" s="15"/>
      <c r="O24" s="15"/>
      <c r="P24" s="15"/>
      <c r="Q24" s="15"/>
      <c r="R24" s="15"/>
      <c r="S24" s="12" t="str">
        <f aca="false">IF(COUNT(Q24,R24)=2,Q24*R24,"")</f>
        <v/>
      </c>
      <c r="T24" s="13" t="str">
        <f aca="false">IF(S24="","",IF(S24&gt;=15,"Crítico",IF(S24&gt;=8,"Alto",IF(S24&gt;=4,"Medio","Bajo"))))</f>
        <v/>
      </c>
      <c r="U24" s="15"/>
      <c r="V24" s="12" t="str">
        <f aca="false">IF(OR(S24="",U24=""),"",S24*U24)</f>
        <v/>
      </c>
      <c r="W24" s="20"/>
      <c r="X24" s="13" t="str">
        <f aca="false">IF(OR(S24="",W24=""),"",IF(S24&lt;=W24,"Sí","No — escalar"))</f>
        <v/>
      </c>
      <c r="Y24" s="15"/>
      <c r="Z24" s="19"/>
      <c r="AA24" s="15"/>
      <c r="AB24" s="15"/>
      <c r="AC24" s="16"/>
      <c r="AD24" s="16"/>
      <c r="AE24" s="16"/>
      <c r="AF24" s="13" t="str">
        <f aca="true">IF(AND(AE24&lt;&gt;"",AE24&lt;TODAY(),AG24&lt;&gt;"Cerrado"),"Vencido","")</f>
        <v/>
      </c>
      <c r="AG24" s="15"/>
      <c r="AH24" s="13" t="str">
        <f aca="true">IF(A24="","",IF(OR(Q24&gt;I24,R24&gt;J24),"Incoherente: residual &gt; inherente",IF(AND(Y24="Aceptar",AB24=""),"Aceptación sin aprobador",IF(AND(Y24="Aceptar",AD24&lt;&gt;"",AD24&lt;TODAY()),"Aceptación caducada","OK"))))</f>
        <v/>
      </c>
      <c r="AI24" s="15"/>
      <c r="AJ24" s="15"/>
      <c r="AK24" s="16"/>
      <c r="AL24" s="15"/>
      <c r="AM24" s="18" t="str">
        <f aca="false">IF(OR(AK24="",AL24=""),"",EDATE(AK24,IF(AL24="Mensual",1,IF(AL24="Trimestral",3,IF(AL24="Semestral",6,12)))))</f>
        <v/>
      </c>
      <c r="AN24" s="13" t="str">
        <f aca="true">IF(AM24="","",IF(AM24&lt;TODAY(),"Vencida",IF(AM24&lt;=TODAY()+30,"Por vencer","Vigente")))</f>
        <v/>
      </c>
      <c r="AO24" s="15"/>
    </row>
    <row r="25" customFormat="false" ht="15" hidden="false" customHeight="false" outlineLevel="0" collapsed="false">
      <c r="A25" s="15"/>
      <c r="B25" s="15"/>
      <c r="C25" s="15"/>
      <c r="D25" s="15"/>
      <c r="E25" s="19"/>
      <c r="F25" s="19"/>
      <c r="G25" s="19"/>
      <c r="H25" s="15"/>
      <c r="I25" s="15"/>
      <c r="J25" s="15"/>
      <c r="K25" s="12" t="str">
        <f aca="false">IF(COUNT(I25,J25)=2,I25*J25,"")</f>
        <v/>
      </c>
      <c r="L25" s="13" t="str">
        <f aca="false">IF(K25="","",IF(K25&gt;=15,"Crítico",IF(K25&gt;=8,"Alto",IF(K25&gt;=4,"Medio","Bajo"))))</f>
        <v/>
      </c>
      <c r="M25" s="19"/>
      <c r="N25" s="15"/>
      <c r="O25" s="15"/>
      <c r="P25" s="15"/>
      <c r="Q25" s="15"/>
      <c r="R25" s="15"/>
      <c r="S25" s="12" t="str">
        <f aca="false">IF(COUNT(Q25,R25)=2,Q25*R25,"")</f>
        <v/>
      </c>
      <c r="T25" s="13" t="str">
        <f aca="false">IF(S25="","",IF(S25&gt;=15,"Crítico",IF(S25&gt;=8,"Alto",IF(S25&gt;=4,"Medio","Bajo"))))</f>
        <v/>
      </c>
      <c r="U25" s="15"/>
      <c r="V25" s="12" t="str">
        <f aca="false">IF(OR(S25="",U25=""),"",S25*U25)</f>
        <v/>
      </c>
      <c r="W25" s="20"/>
      <c r="X25" s="13" t="str">
        <f aca="false">IF(OR(S25="",W25=""),"",IF(S25&lt;=W25,"Sí","No — escalar"))</f>
        <v/>
      </c>
      <c r="Y25" s="15"/>
      <c r="Z25" s="19"/>
      <c r="AA25" s="15"/>
      <c r="AB25" s="15"/>
      <c r="AC25" s="16"/>
      <c r="AD25" s="16"/>
      <c r="AE25" s="16"/>
      <c r="AF25" s="13" t="str">
        <f aca="true">IF(AND(AE25&lt;&gt;"",AE25&lt;TODAY(),AG25&lt;&gt;"Cerrado"),"Vencido","")</f>
        <v/>
      </c>
      <c r="AG25" s="15"/>
      <c r="AH25" s="13" t="str">
        <f aca="true">IF(A25="","",IF(OR(Q25&gt;I25,R25&gt;J25),"Incoherente: residual &gt; inherente",IF(AND(Y25="Aceptar",AB25=""),"Aceptación sin aprobador",IF(AND(Y25="Aceptar",AD25&lt;&gt;"",AD25&lt;TODAY()),"Aceptación caducada","OK"))))</f>
        <v/>
      </c>
      <c r="AI25" s="15"/>
      <c r="AJ25" s="15"/>
      <c r="AK25" s="16"/>
      <c r="AL25" s="15"/>
      <c r="AM25" s="18" t="str">
        <f aca="false">IF(OR(AK25="",AL25=""),"",EDATE(AK25,IF(AL25="Mensual",1,IF(AL25="Trimestral",3,IF(AL25="Semestral",6,12)))))</f>
        <v/>
      </c>
      <c r="AN25" s="13" t="str">
        <f aca="true">IF(AM25="","",IF(AM25&lt;TODAY(),"Vencida",IF(AM25&lt;=TODAY()+30,"Por vencer","Vigente")))</f>
        <v/>
      </c>
      <c r="AO25" s="15"/>
    </row>
    <row r="26" customFormat="false" ht="15" hidden="false" customHeight="false" outlineLevel="0" collapsed="false">
      <c r="A26" s="15"/>
      <c r="B26" s="15"/>
      <c r="C26" s="15"/>
      <c r="D26" s="15"/>
      <c r="E26" s="19"/>
      <c r="F26" s="19"/>
      <c r="G26" s="19"/>
      <c r="H26" s="15"/>
      <c r="I26" s="15"/>
      <c r="J26" s="15"/>
      <c r="K26" s="12" t="str">
        <f aca="false">IF(COUNT(I26,J26)=2,I26*J26,"")</f>
        <v/>
      </c>
      <c r="L26" s="13" t="str">
        <f aca="false">IF(K26="","",IF(K26&gt;=15,"Crítico",IF(K26&gt;=8,"Alto",IF(K26&gt;=4,"Medio","Bajo"))))</f>
        <v/>
      </c>
      <c r="M26" s="19"/>
      <c r="N26" s="15"/>
      <c r="O26" s="15"/>
      <c r="P26" s="15"/>
      <c r="Q26" s="15"/>
      <c r="R26" s="15"/>
      <c r="S26" s="12" t="str">
        <f aca="false">IF(COUNT(Q26,R26)=2,Q26*R26,"")</f>
        <v/>
      </c>
      <c r="T26" s="13" t="str">
        <f aca="false">IF(S26="","",IF(S26&gt;=15,"Crítico",IF(S26&gt;=8,"Alto",IF(S26&gt;=4,"Medio","Bajo"))))</f>
        <v/>
      </c>
      <c r="U26" s="15"/>
      <c r="V26" s="12" t="str">
        <f aca="false">IF(OR(S26="",U26=""),"",S26*U26)</f>
        <v/>
      </c>
      <c r="W26" s="20"/>
      <c r="X26" s="13" t="str">
        <f aca="false">IF(OR(S26="",W26=""),"",IF(S26&lt;=W26,"Sí","No — escalar"))</f>
        <v/>
      </c>
      <c r="Y26" s="15"/>
      <c r="Z26" s="19"/>
      <c r="AA26" s="15"/>
      <c r="AB26" s="15"/>
      <c r="AC26" s="16"/>
      <c r="AD26" s="16"/>
      <c r="AE26" s="16"/>
      <c r="AF26" s="13" t="str">
        <f aca="true">IF(AND(AE26&lt;&gt;"",AE26&lt;TODAY(),AG26&lt;&gt;"Cerrado"),"Vencido","")</f>
        <v/>
      </c>
      <c r="AG26" s="15"/>
      <c r="AH26" s="13" t="str">
        <f aca="true">IF(A26="","",IF(OR(Q26&gt;I26,R26&gt;J26),"Incoherente: residual &gt; inherente",IF(AND(Y26="Aceptar",AB26=""),"Aceptación sin aprobador",IF(AND(Y26="Aceptar",AD26&lt;&gt;"",AD26&lt;TODAY()),"Aceptación caducada","OK"))))</f>
        <v/>
      </c>
      <c r="AI26" s="15"/>
      <c r="AJ26" s="15"/>
      <c r="AK26" s="16"/>
      <c r="AL26" s="15"/>
      <c r="AM26" s="18" t="str">
        <f aca="false">IF(OR(AK26="",AL26=""),"",EDATE(AK26,IF(AL26="Mensual",1,IF(AL26="Trimestral",3,IF(AL26="Semestral",6,12)))))</f>
        <v/>
      </c>
      <c r="AN26" s="13" t="str">
        <f aca="true">IF(AM26="","",IF(AM26&lt;TODAY(),"Vencida",IF(AM26&lt;=TODAY()+30,"Por vencer","Vigente")))</f>
        <v/>
      </c>
      <c r="AO26" s="15"/>
    </row>
    <row r="27" customFormat="false" ht="15" hidden="false" customHeight="false" outlineLevel="0" collapsed="false">
      <c r="A27" s="15"/>
      <c r="B27" s="15"/>
      <c r="C27" s="15"/>
      <c r="D27" s="15"/>
      <c r="E27" s="19"/>
      <c r="F27" s="19"/>
      <c r="G27" s="19"/>
      <c r="H27" s="15"/>
      <c r="I27" s="15"/>
      <c r="J27" s="15"/>
      <c r="K27" s="12" t="str">
        <f aca="false">IF(COUNT(I27,J27)=2,I27*J27,"")</f>
        <v/>
      </c>
      <c r="L27" s="13" t="str">
        <f aca="false">IF(K27="","",IF(K27&gt;=15,"Crítico",IF(K27&gt;=8,"Alto",IF(K27&gt;=4,"Medio","Bajo"))))</f>
        <v/>
      </c>
      <c r="M27" s="19"/>
      <c r="N27" s="15"/>
      <c r="O27" s="15"/>
      <c r="P27" s="15"/>
      <c r="Q27" s="15"/>
      <c r="R27" s="15"/>
      <c r="S27" s="12" t="str">
        <f aca="false">IF(COUNT(Q27,R27)=2,Q27*R27,"")</f>
        <v/>
      </c>
      <c r="T27" s="13" t="str">
        <f aca="false">IF(S27="","",IF(S27&gt;=15,"Crítico",IF(S27&gt;=8,"Alto",IF(S27&gt;=4,"Medio","Bajo"))))</f>
        <v/>
      </c>
      <c r="U27" s="15"/>
      <c r="V27" s="12" t="str">
        <f aca="false">IF(OR(S27="",U27=""),"",S27*U27)</f>
        <v/>
      </c>
      <c r="W27" s="20"/>
      <c r="X27" s="13" t="str">
        <f aca="false">IF(OR(S27="",W27=""),"",IF(S27&lt;=W27,"Sí","No — escalar"))</f>
        <v/>
      </c>
      <c r="Y27" s="15"/>
      <c r="Z27" s="19"/>
      <c r="AA27" s="15"/>
      <c r="AB27" s="15"/>
      <c r="AC27" s="16"/>
      <c r="AD27" s="16"/>
      <c r="AE27" s="16"/>
      <c r="AF27" s="13" t="str">
        <f aca="true">IF(AND(AE27&lt;&gt;"",AE27&lt;TODAY(),AG27&lt;&gt;"Cerrado"),"Vencido","")</f>
        <v/>
      </c>
      <c r="AG27" s="15"/>
      <c r="AH27" s="13" t="str">
        <f aca="true">IF(A27="","",IF(OR(Q27&gt;I27,R27&gt;J27),"Incoherente: residual &gt; inherente",IF(AND(Y27="Aceptar",AB27=""),"Aceptación sin aprobador",IF(AND(Y27="Aceptar",AD27&lt;&gt;"",AD27&lt;TODAY()),"Aceptación caducada","OK"))))</f>
        <v/>
      </c>
      <c r="AI27" s="15"/>
      <c r="AJ27" s="15"/>
      <c r="AK27" s="16"/>
      <c r="AL27" s="15"/>
      <c r="AM27" s="18" t="str">
        <f aca="false">IF(OR(AK27="",AL27=""),"",EDATE(AK27,IF(AL27="Mensual",1,IF(AL27="Trimestral",3,IF(AL27="Semestral",6,12)))))</f>
        <v/>
      </c>
      <c r="AN27" s="13" t="str">
        <f aca="true">IF(AM27="","",IF(AM27&lt;TODAY(),"Vencida",IF(AM27&lt;=TODAY()+30,"Por vencer","Vigente")))</f>
        <v/>
      </c>
      <c r="AO27" s="15"/>
    </row>
    <row r="28" customFormat="false" ht="15" hidden="false" customHeight="false" outlineLevel="0" collapsed="false">
      <c r="A28" s="15"/>
      <c r="B28" s="15"/>
      <c r="C28" s="15"/>
      <c r="D28" s="15"/>
      <c r="E28" s="19"/>
      <c r="F28" s="19"/>
      <c r="G28" s="19"/>
      <c r="H28" s="15"/>
      <c r="I28" s="15"/>
      <c r="J28" s="15"/>
      <c r="K28" s="12" t="str">
        <f aca="false">IF(COUNT(I28,J28)=2,I28*J28,"")</f>
        <v/>
      </c>
      <c r="L28" s="13" t="str">
        <f aca="false">IF(K28="","",IF(K28&gt;=15,"Crítico",IF(K28&gt;=8,"Alto",IF(K28&gt;=4,"Medio","Bajo"))))</f>
        <v/>
      </c>
      <c r="M28" s="19"/>
      <c r="N28" s="15"/>
      <c r="O28" s="15"/>
      <c r="P28" s="15"/>
      <c r="Q28" s="15"/>
      <c r="R28" s="15"/>
      <c r="S28" s="12" t="str">
        <f aca="false">IF(COUNT(Q28,R28)=2,Q28*R28,"")</f>
        <v/>
      </c>
      <c r="T28" s="13" t="str">
        <f aca="false">IF(S28="","",IF(S28&gt;=15,"Crítico",IF(S28&gt;=8,"Alto",IF(S28&gt;=4,"Medio","Bajo"))))</f>
        <v/>
      </c>
      <c r="U28" s="15"/>
      <c r="V28" s="12" t="str">
        <f aca="false">IF(OR(S28="",U28=""),"",S28*U28)</f>
        <v/>
      </c>
      <c r="W28" s="20"/>
      <c r="X28" s="13" t="str">
        <f aca="false">IF(OR(S28="",W28=""),"",IF(S28&lt;=W28,"Sí","No — escalar"))</f>
        <v/>
      </c>
      <c r="Y28" s="15"/>
      <c r="Z28" s="19"/>
      <c r="AA28" s="15"/>
      <c r="AB28" s="15"/>
      <c r="AC28" s="16"/>
      <c r="AD28" s="16"/>
      <c r="AE28" s="16"/>
      <c r="AF28" s="13" t="str">
        <f aca="true">IF(AND(AE28&lt;&gt;"",AE28&lt;TODAY(),AG28&lt;&gt;"Cerrado"),"Vencido","")</f>
        <v/>
      </c>
      <c r="AG28" s="15"/>
      <c r="AH28" s="13" t="str">
        <f aca="true">IF(A28="","",IF(OR(Q28&gt;I28,R28&gt;J28),"Incoherente: residual &gt; inherente",IF(AND(Y28="Aceptar",AB28=""),"Aceptación sin aprobador",IF(AND(Y28="Aceptar",AD28&lt;&gt;"",AD28&lt;TODAY()),"Aceptación caducada","OK"))))</f>
        <v/>
      </c>
      <c r="AI28" s="15"/>
      <c r="AJ28" s="15"/>
      <c r="AK28" s="16"/>
      <c r="AL28" s="15"/>
      <c r="AM28" s="18" t="str">
        <f aca="false">IF(OR(AK28="",AL28=""),"",EDATE(AK28,IF(AL28="Mensual",1,IF(AL28="Trimestral",3,IF(AL28="Semestral",6,12)))))</f>
        <v/>
      </c>
      <c r="AN28" s="13" t="str">
        <f aca="true">IF(AM28="","",IF(AM28&lt;TODAY(),"Vencida",IF(AM28&lt;=TODAY()+30,"Por vencer","Vigente")))</f>
        <v/>
      </c>
      <c r="AO28" s="15"/>
    </row>
    <row r="29" customFormat="false" ht="15" hidden="false" customHeight="false" outlineLevel="0" collapsed="false">
      <c r="A29" s="15"/>
      <c r="B29" s="15"/>
      <c r="C29" s="15"/>
      <c r="D29" s="15"/>
      <c r="E29" s="19"/>
      <c r="F29" s="19"/>
      <c r="G29" s="19"/>
      <c r="H29" s="15"/>
      <c r="I29" s="15"/>
      <c r="J29" s="15"/>
      <c r="K29" s="12" t="str">
        <f aca="false">IF(COUNT(I29,J29)=2,I29*J29,"")</f>
        <v/>
      </c>
      <c r="L29" s="13" t="str">
        <f aca="false">IF(K29="","",IF(K29&gt;=15,"Crítico",IF(K29&gt;=8,"Alto",IF(K29&gt;=4,"Medio","Bajo"))))</f>
        <v/>
      </c>
      <c r="M29" s="19"/>
      <c r="N29" s="15"/>
      <c r="O29" s="15"/>
      <c r="P29" s="15"/>
      <c r="Q29" s="15"/>
      <c r="R29" s="15"/>
      <c r="S29" s="12" t="str">
        <f aca="false">IF(COUNT(Q29,R29)=2,Q29*R29,"")</f>
        <v/>
      </c>
      <c r="T29" s="13" t="str">
        <f aca="false">IF(S29="","",IF(S29&gt;=15,"Crítico",IF(S29&gt;=8,"Alto",IF(S29&gt;=4,"Medio","Bajo"))))</f>
        <v/>
      </c>
      <c r="U29" s="15"/>
      <c r="V29" s="12" t="str">
        <f aca="false">IF(OR(S29="",U29=""),"",S29*U29)</f>
        <v/>
      </c>
      <c r="W29" s="20"/>
      <c r="X29" s="13" t="str">
        <f aca="false">IF(OR(S29="",W29=""),"",IF(S29&lt;=W29,"Sí","No — escalar"))</f>
        <v/>
      </c>
      <c r="Y29" s="15"/>
      <c r="Z29" s="19"/>
      <c r="AA29" s="15"/>
      <c r="AB29" s="15"/>
      <c r="AC29" s="16"/>
      <c r="AD29" s="16"/>
      <c r="AE29" s="16"/>
      <c r="AF29" s="13" t="str">
        <f aca="true">IF(AND(AE29&lt;&gt;"",AE29&lt;TODAY(),AG29&lt;&gt;"Cerrado"),"Vencido","")</f>
        <v/>
      </c>
      <c r="AG29" s="15"/>
      <c r="AH29" s="13" t="str">
        <f aca="true">IF(A29="","",IF(OR(Q29&gt;I29,R29&gt;J29),"Incoherente: residual &gt; inherente",IF(AND(Y29="Aceptar",AB29=""),"Aceptación sin aprobador",IF(AND(Y29="Aceptar",AD29&lt;&gt;"",AD29&lt;TODAY()),"Aceptación caducada","OK"))))</f>
        <v/>
      </c>
      <c r="AI29" s="15"/>
      <c r="AJ29" s="15"/>
      <c r="AK29" s="16"/>
      <c r="AL29" s="15"/>
      <c r="AM29" s="18" t="str">
        <f aca="false">IF(OR(AK29="",AL29=""),"",EDATE(AK29,IF(AL29="Mensual",1,IF(AL29="Trimestral",3,IF(AL29="Semestral",6,12)))))</f>
        <v/>
      </c>
      <c r="AN29" s="13" t="str">
        <f aca="true">IF(AM29="","",IF(AM29&lt;TODAY(),"Vencida",IF(AM29&lt;=TODAY()+30,"Por vencer","Vigente")))</f>
        <v/>
      </c>
      <c r="AO29" s="15"/>
    </row>
    <row r="30" customFormat="false" ht="15" hidden="false" customHeight="false" outlineLevel="0" collapsed="false">
      <c r="A30" s="15"/>
      <c r="B30" s="15"/>
      <c r="C30" s="15"/>
      <c r="D30" s="15"/>
      <c r="E30" s="19"/>
      <c r="F30" s="19"/>
      <c r="G30" s="19"/>
      <c r="H30" s="15"/>
      <c r="I30" s="15"/>
      <c r="J30" s="15"/>
      <c r="K30" s="12" t="str">
        <f aca="false">IF(COUNT(I30,J30)=2,I30*J30,"")</f>
        <v/>
      </c>
      <c r="L30" s="13" t="str">
        <f aca="false">IF(K30="","",IF(K30&gt;=15,"Crítico",IF(K30&gt;=8,"Alto",IF(K30&gt;=4,"Medio","Bajo"))))</f>
        <v/>
      </c>
      <c r="M30" s="19"/>
      <c r="N30" s="15"/>
      <c r="O30" s="15"/>
      <c r="P30" s="15"/>
      <c r="Q30" s="15"/>
      <c r="R30" s="15"/>
      <c r="S30" s="12" t="str">
        <f aca="false">IF(COUNT(Q30,R30)=2,Q30*R30,"")</f>
        <v/>
      </c>
      <c r="T30" s="13" t="str">
        <f aca="false">IF(S30="","",IF(S30&gt;=15,"Crítico",IF(S30&gt;=8,"Alto",IF(S30&gt;=4,"Medio","Bajo"))))</f>
        <v/>
      </c>
      <c r="U30" s="15"/>
      <c r="V30" s="12" t="str">
        <f aca="false">IF(OR(S30="",U30=""),"",S30*U30)</f>
        <v/>
      </c>
      <c r="W30" s="20"/>
      <c r="X30" s="13" t="str">
        <f aca="false">IF(OR(S30="",W30=""),"",IF(S30&lt;=W30,"Sí","No — escalar"))</f>
        <v/>
      </c>
      <c r="Y30" s="15"/>
      <c r="Z30" s="19"/>
      <c r="AA30" s="15"/>
      <c r="AB30" s="15"/>
      <c r="AC30" s="16"/>
      <c r="AD30" s="16"/>
      <c r="AE30" s="16"/>
      <c r="AF30" s="13" t="str">
        <f aca="true">IF(AND(AE30&lt;&gt;"",AE30&lt;TODAY(),AG30&lt;&gt;"Cerrado"),"Vencido","")</f>
        <v/>
      </c>
      <c r="AG30" s="15"/>
      <c r="AH30" s="13" t="str">
        <f aca="true">IF(A30="","",IF(OR(Q30&gt;I30,R30&gt;J30),"Incoherente: residual &gt; inherente",IF(AND(Y30="Aceptar",AB30=""),"Aceptación sin aprobador",IF(AND(Y30="Aceptar",AD30&lt;&gt;"",AD30&lt;TODAY()),"Aceptación caducada","OK"))))</f>
        <v/>
      </c>
      <c r="AI30" s="15"/>
      <c r="AJ30" s="15"/>
      <c r="AK30" s="16"/>
      <c r="AL30" s="15"/>
      <c r="AM30" s="18" t="str">
        <f aca="false">IF(OR(AK30="",AL30=""),"",EDATE(AK30,IF(AL30="Mensual",1,IF(AL30="Trimestral",3,IF(AL30="Semestral",6,12)))))</f>
        <v/>
      </c>
      <c r="AN30" s="13" t="str">
        <f aca="true">IF(AM30="","",IF(AM30&lt;TODAY(),"Vencida",IF(AM30&lt;=TODAY()+30,"Por vencer","Vigente")))</f>
        <v/>
      </c>
      <c r="AO30" s="15"/>
    </row>
    <row r="31" customFormat="false" ht="15" hidden="false" customHeight="false" outlineLevel="0" collapsed="false">
      <c r="A31" s="15"/>
      <c r="B31" s="15"/>
      <c r="C31" s="15"/>
      <c r="D31" s="15"/>
      <c r="E31" s="19"/>
      <c r="F31" s="19"/>
      <c r="G31" s="19"/>
      <c r="H31" s="15"/>
      <c r="I31" s="15"/>
      <c r="J31" s="15"/>
      <c r="K31" s="12" t="str">
        <f aca="false">IF(COUNT(I31,J31)=2,I31*J31,"")</f>
        <v/>
      </c>
      <c r="L31" s="13" t="str">
        <f aca="false">IF(K31="","",IF(K31&gt;=15,"Crítico",IF(K31&gt;=8,"Alto",IF(K31&gt;=4,"Medio","Bajo"))))</f>
        <v/>
      </c>
      <c r="M31" s="19"/>
      <c r="N31" s="15"/>
      <c r="O31" s="15"/>
      <c r="P31" s="15"/>
      <c r="Q31" s="15"/>
      <c r="R31" s="15"/>
      <c r="S31" s="12" t="str">
        <f aca="false">IF(COUNT(Q31,R31)=2,Q31*R31,"")</f>
        <v/>
      </c>
      <c r="T31" s="13" t="str">
        <f aca="false">IF(S31="","",IF(S31&gt;=15,"Crítico",IF(S31&gt;=8,"Alto",IF(S31&gt;=4,"Medio","Bajo"))))</f>
        <v/>
      </c>
      <c r="U31" s="15"/>
      <c r="V31" s="12" t="str">
        <f aca="false">IF(OR(S31="",U31=""),"",S31*U31)</f>
        <v/>
      </c>
      <c r="W31" s="20"/>
      <c r="X31" s="13" t="str">
        <f aca="false">IF(OR(S31="",W31=""),"",IF(S31&lt;=W31,"Sí","No — escalar"))</f>
        <v/>
      </c>
      <c r="Y31" s="15"/>
      <c r="Z31" s="19"/>
      <c r="AA31" s="15"/>
      <c r="AB31" s="15"/>
      <c r="AC31" s="16"/>
      <c r="AD31" s="16"/>
      <c r="AE31" s="16"/>
      <c r="AF31" s="13" t="str">
        <f aca="true">IF(AND(AE31&lt;&gt;"",AE31&lt;TODAY(),AG31&lt;&gt;"Cerrado"),"Vencido","")</f>
        <v/>
      </c>
      <c r="AG31" s="15"/>
      <c r="AH31" s="13" t="str">
        <f aca="true">IF(A31="","",IF(OR(Q31&gt;I31,R31&gt;J31),"Incoherente: residual &gt; inherente",IF(AND(Y31="Aceptar",AB31=""),"Aceptación sin aprobador",IF(AND(Y31="Aceptar",AD31&lt;&gt;"",AD31&lt;TODAY()),"Aceptación caducada","OK"))))</f>
        <v/>
      </c>
      <c r="AI31" s="15"/>
      <c r="AJ31" s="15"/>
      <c r="AK31" s="16"/>
      <c r="AL31" s="15"/>
      <c r="AM31" s="18" t="str">
        <f aca="false">IF(OR(AK31="",AL31=""),"",EDATE(AK31,IF(AL31="Mensual",1,IF(AL31="Trimestral",3,IF(AL31="Semestral",6,12)))))</f>
        <v/>
      </c>
      <c r="AN31" s="13" t="str">
        <f aca="true">IF(AM31="","",IF(AM31&lt;TODAY(),"Vencida",IF(AM31&lt;=TODAY()+30,"Por vencer","Vigente")))</f>
        <v/>
      </c>
      <c r="AO31" s="15"/>
    </row>
    <row r="32" customFormat="false" ht="15" hidden="false" customHeight="false" outlineLevel="0" collapsed="false">
      <c r="A32" s="15"/>
      <c r="B32" s="15"/>
      <c r="C32" s="15"/>
      <c r="D32" s="15"/>
      <c r="E32" s="19"/>
      <c r="F32" s="19"/>
      <c r="G32" s="19"/>
      <c r="H32" s="15"/>
      <c r="I32" s="15"/>
      <c r="J32" s="15"/>
      <c r="K32" s="12" t="str">
        <f aca="false">IF(COUNT(I32,J32)=2,I32*J32,"")</f>
        <v/>
      </c>
      <c r="L32" s="13" t="str">
        <f aca="false">IF(K32="","",IF(K32&gt;=15,"Crítico",IF(K32&gt;=8,"Alto",IF(K32&gt;=4,"Medio","Bajo"))))</f>
        <v/>
      </c>
      <c r="M32" s="19"/>
      <c r="N32" s="15"/>
      <c r="O32" s="15"/>
      <c r="P32" s="15"/>
      <c r="Q32" s="15"/>
      <c r="R32" s="15"/>
      <c r="S32" s="12" t="str">
        <f aca="false">IF(COUNT(Q32,R32)=2,Q32*R32,"")</f>
        <v/>
      </c>
      <c r="T32" s="13" t="str">
        <f aca="false">IF(S32="","",IF(S32&gt;=15,"Crítico",IF(S32&gt;=8,"Alto",IF(S32&gt;=4,"Medio","Bajo"))))</f>
        <v/>
      </c>
      <c r="U32" s="15"/>
      <c r="V32" s="12" t="str">
        <f aca="false">IF(OR(S32="",U32=""),"",S32*U32)</f>
        <v/>
      </c>
      <c r="W32" s="20"/>
      <c r="X32" s="13" t="str">
        <f aca="false">IF(OR(S32="",W32=""),"",IF(S32&lt;=W32,"Sí","No — escalar"))</f>
        <v/>
      </c>
      <c r="Y32" s="15"/>
      <c r="Z32" s="19"/>
      <c r="AA32" s="15"/>
      <c r="AB32" s="15"/>
      <c r="AC32" s="16"/>
      <c r="AD32" s="16"/>
      <c r="AE32" s="16"/>
      <c r="AF32" s="13" t="str">
        <f aca="true">IF(AND(AE32&lt;&gt;"",AE32&lt;TODAY(),AG32&lt;&gt;"Cerrado"),"Vencido","")</f>
        <v/>
      </c>
      <c r="AG32" s="15"/>
      <c r="AH32" s="13" t="str">
        <f aca="true">IF(A32="","",IF(OR(Q32&gt;I32,R32&gt;J32),"Incoherente: residual &gt; inherente",IF(AND(Y32="Aceptar",AB32=""),"Aceptación sin aprobador",IF(AND(Y32="Aceptar",AD32&lt;&gt;"",AD32&lt;TODAY()),"Aceptación caducada","OK"))))</f>
        <v/>
      </c>
      <c r="AI32" s="15"/>
      <c r="AJ32" s="15"/>
      <c r="AK32" s="16"/>
      <c r="AL32" s="15"/>
      <c r="AM32" s="18" t="str">
        <f aca="false">IF(OR(AK32="",AL32=""),"",EDATE(AK32,IF(AL32="Mensual",1,IF(AL32="Trimestral",3,IF(AL32="Semestral",6,12)))))</f>
        <v/>
      </c>
      <c r="AN32" s="13" t="str">
        <f aca="true">IF(AM32="","",IF(AM32&lt;TODAY(),"Vencida",IF(AM32&lt;=TODAY()+30,"Por vencer","Vigente")))</f>
        <v/>
      </c>
      <c r="AO32" s="15"/>
    </row>
    <row r="33" customFormat="false" ht="15" hidden="false" customHeight="false" outlineLevel="0" collapsed="false">
      <c r="A33" s="15"/>
      <c r="B33" s="15"/>
      <c r="C33" s="15"/>
      <c r="D33" s="15"/>
      <c r="E33" s="19"/>
      <c r="F33" s="19"/>
      <c r="G33" s="19"/>
      <c r="H33" s="15"/>
      <c r="I33" s="15"/>
      <c r="J33" s="15"/>
      <c r="K33" s="12" t="str">
        <f aca="false">IF(COUNT(I33,J33)=2,I33*J33,"")</f>
        <v/>
      </c>
      <c r="L33" s="13" t="str">
        <f aca="false">IF(K33="","",IF(K33&gt;=15,"Crítico",IF(K33&gt;=8,"Alto",IF(K33&gt;=4,"Medio","Bajo"))))</f>
        <v/>
      </c>
      <c r="M33" s="19"/>
      <c r="N33" s="15"/>
      <c r="O33" s="15"/>
      <c r="P33" s="15"/>
      <c r="Q33" s="15"/>
      <c r="R33" s="15"/>
      <c r="S33" s="12" t="str">
        <f aca="false">IF(COUNT(Q33,R33)=2,Q33*R33,"")</f>
        <v/>
      </c>
      <c r="T33" s="13" t="str">
        <f aca="false">IF(S33="","",IF(S33&gt;=15,"Crítico",IF(S33&gt;=8,"Alto",IF(S33&gt;=4,"Medio","Bajo"))))</f>
        <v/>
      </c>
      <c r="U33" s="15"/>
      <c r="V33" s="12" t="str">
        <f aca="false">IF(OR(S33="",U33=""),"",S33*U33)</f>
        <v/>
      </c>
      <c r="W33" s="20"/>
      <c r="X33" s="13" t="str">
        <f aca="false">IF(OR(S33="",W33=""),"",IF(S33&lt;=W33,"Sí","No — escalar"))</f>
        <v/>
      </c>
      <c r="Y33" s="15"/>
      <c r="Z33" s="19"/>
      <c r="AA33" s="15"/>
      <c r="AB33" s="15"/>
      <c r="AC33" s="16"/>
      <c r="AD33" s="16"/>
      <c r="AE33" s="16"/>
      <c r="AF33" s="13" t="str">
        <f aca="true">IF(AND(AE33&lt;&gt;"",AE33&lt;TODAY(),AG33&lt;&gt;"Cerrado"),"Vencido","")</f>
        <v/>
      </c>
      <c r="AG33" s="15"/>
      <c r="AH33" s="13" t="str">
        <f aca="true">IF(A33="","",IF(OR(Q33&gt;I33,R33&gt;J33),"Incoherente: residual &gt; inherente",IF(AND(Y33="Aceptar",AB33=""),"Aceptación sin aprobador",IF(AND(Y33="Aceptar",AD33&lt;&gt;"",AD33&lt;TODAY()),"Aceptación caducada","OK"))))</f>
        <v/>
      </c>
      <c r="AI33" s="15"/>
      <c r="AJ33" s="15"/>
      <c r="AK33" s="16"/>
      <c r="AL33" s="15"/>
      <c r="AM33" s="18" t="str">
        <f aca="false">IF(OR(AK33="",AL33=""),"",EDATE(AK33,IF(AL33="Mensual",1,IF(AL33="Trimestral",3,IF(AL33="Semestral",6,12)))))</f>
        <v/>
      </c>
      <c r="AN33" s="13" t="str">
        <f aca="true">IF(AM33="","",IF(AM33&lt;TODAY(),"Vencida",IF(AM33&lt;=TODAY()+30,"Por vencer","Vigente")))</f>
        <v/>
      </c>
      <c r="AO33" s="15"/>
    </row>
    <row r="34" customFormat="false" ht="15" hidden="false" customHeight="false" outlineLevel="0" collapsed="false">
      <c r="A34" s="15"/>
      <c r="B34" s="15"/>
      <c r="C34" s="15"/>
      <c r="D34" s="15"/>
      <c r="E34" s="19"/>
      <c r="F34" s="19"/>
      <c r="G34" s="19"/>
      <c r="H34" s="15"/>
      <c r="I34" s="15"/>
      <c r="J34" s="15"/>
      <c r="K34" s="12" t="str">
        <f aca="false">IF(COUNT(I34,J34)=2,I34*J34,"")</f>
        <v/>
      </c>
      <c r="L34" s="13" t="str">
        <f aca="false">IF(K34="","",IF(K34&gt;=15,"Crítico",IF(K34&gt;=8,"Alto",IF(K34&gt;=4,"Medio","Bajo"))))</f>
        <v/>
      </c>
      <c r="M34" s="19"/>
      <c r="N34" s="15"/>
      <c r="O34" s="15"/>
      <c r="P34" s="15"/>
      <c r="Q34" s="15"/>
      <c r="R34" s="15"/>
      <c r="S34" s="12" t="str">
        <f aca="false">IF(COUNT(Q34,R34)=2,Q34*R34,"")</f>
        <v/>
      </c>
      <c r="T34" s="13" t="str">
        <f aca="false">IF(S34="","",IF(S34&gt;=15,"Crítico",IF(S34&gt;=8,"Alto",IF(S34&gt;=4,"Medio","Bajo"))))</f>
        <v/>
      </c>
      <c r="U34" s="15"/>
      <c r="V34" s="12" t="str">
        <f aca="false">IF(OR(S34="",U34=""),"",S34*U34)</f>
        <v/>
      </c>
      <c r="W34" s="20"/>
      <c r="X34" s="13" t="str">
        <f aca="false">IF(OR(S34="",W34=""),"",IF(S34&lt;=W34,"Sí","No — escalar"))</f>
        <v/>
      </c>
      <c r="Y34" s="15"/>
      <c r="Z34" s="19"/>
      <c r="AA34" s="15"/>
      <c r="AB34" s="15"/>
      <c r="AC34" s="16"/>
      <c r="AD34" s="16"/>
      <c r="AE34" s="16"/>
      <c r="AF34" s="13" t="str">
        <f aca="true">IF(AND(AE34&lt;&gt;"",AE34&lt;TODAY(),AG34&lt;&gt;"Cerrado"),"Vencido","")</f>
        <v/>
      </c>
      <c r="AG34" s="15"/>
      <c r="AH34" s="13" t="str">
        <f aca="true">IF(A34="","",IF(OR(Q34&gt;I34,R34&gt;J34),"Incoherente: residual &gt; inherente",IF(AND(Y34="Aceptar",AB34=""),"Aceptación sin aprobador",IF(AND(Y34="Aceptar",AD34&lt;&gt;"",AD34&lt;TODAY()),"Aceptación caducada","OK"))))</f>
        <v/>
      </c>
      <c r="AI34" s="15"/>
      <c r="AJ34" s="15"/>
      <c r="AK34" s="16"/>
      <c r="AL34" s="15"/>
      <c r="AM34" s="18" t="str">
        <f aca="false">IF(OR(AK34="",AL34=""),"",EDATE(AK34,IF(AL34="Mensual",1,IF(AL34="Trimestral",3,IF(AL34="Semestral",6,12)))))</f>
        <v/>
      </c>
      <c r="AN34" s="13" t="str">
        <f aca="true">IF(AM34="","",IF(AM34&lt;TODAY(),"Vencida",IF(AM34&lt;=TODAY()+30,"Por vencer","Vigente")))</f>
        <v/>
      </c>
      <c r="AO34" s="15"/>
    </row>
    <row r="35" customFormat="false" ht="15" hidden="false" customHeight="false" outlineLevel="0" collapsed="false">
      <c r="A35" s="15"/>
      <c r="B35" s="15"/>
      <c r="C35" s="15"/>
      <c r="D35" s="15"/>
      <c r="E35" s="19"/>
      <c r="F35" s="19"/>
      <c r="G35" s="19"/>
      <c r="H35" s="15"/>
      <c r="I35" s="15"/>
      <c r="J35" s="15"/>
      <c r="K35" s="12" t="str">
        <f aca="false">IF(COUNT(I35,J35)=2,I35*J35,"")</f>
        <v/>
      </c>
      <c r="L35" s="13" t="str">
        <f aca="false">IF(K35="","",IF(K35&gt;=15,"Crítico",IF(K35&gt;=8,"Alto",IF(K35&gt;=4,"Medio","Bajo"))))</f>
        <v/>
      </c>
      <c r="M35" s="19"/>
      <c r="N35" s="15"/>
      <c r="O35" s="15"/>
      <c r="P35" s="15"/>
      <c r="Q35" s="15"/>
      <c r="R35" s="15"/>
      <c r="S35" s="12" t="str">
        <f aca="false">IF(COUNT(Q35,R35)=2,Q35*R35,"")</f>
        <v/>
      </c>
      <c r="T35" s="13" t="str">
        <f aca="false">IF(S35="","",IF(S35&gt;=15,"Crítico",IF(S35&gt;=8,"Alto",IF(S35&gt;=4,"Medio","Bajo"))))</f>
        <v/>
      </c>
      <c r="U35" s="15"/>
      <c r="V35" s="12" t="str">
        <f aca="false">IF(OR(S35="",U35=""),"",S35*U35)</f>
        <v/>
      </c>
      <c r="W35" s="20"/>
      <c r="X35" s="13" t="str">
        <f aca="false">IF(OR(S35="",W35=""),"",IF(S35&lt;=W35,"Sí","No — escalar"))</f>
        <v/>
      </c>
      <c r="Y35" s="15"/>
      <c r="Z35" s="19"/>
      <c r="AA35" s="15"/>
      <c r="AB35" s="15"/>
      <c r="AC35" s="16"/>
      <c r="AD35" s="16"/>
      <c r="AE35" s="16"/>
      <c r="AF35" s="13" t="str">
        <f aca="true">IF(AND(AE35&lt;&gt;"",AE35&lt;TODAY(),AG35&lt;&gt;"Cerrado"),"Vencido","")</f>
        <v/>
      </c>
      <c r="AG35" s="15"/>
      <c r="AH35" s="13" t="str">
        <f aca="true">IF(A35="","",IF(OR(Q35&gt;I35,R35&gt;J35),"Incoherente: residual &gt; inherente",IF(AND(Y35="Aceptar",AB35=""),"Aceptación sin aprobador",IF(AND(Y35="Aceptar",AD35&lt;&gt;"",AD35&lt;TODAY()),"Aceptación caducada","OK"))))</f>
        <v/>
      </c>
      <c r="AI35" s="15"/>
      <c r="AJ35" s="15"/>
      <c r="AK35" s="16"/>
      <c r="AL35" s="15"/>
      <c r="AM35" s="18" t="str">
        <f aca="false">IF(OR(AK35="",AL35=""),"",EDATE(AK35,IF(AL35="Mensual",1,IF(AL35="Trimestral",3,IF(AL35="Semestral",6,12)))))</f>
        <v/>
      </c>
      <c r="AN35" s="13" t="str">
        <f aca="true">IF(AM35="","",IF(AM35&lt;TODAY(),"Vencida",IF(AM35&lt;=TODAY()+30,"Por vencer","Vigente")))</f>
        <v/>
      </c>
      <c r="AO35" s="15"/>
    </row>
    <row r="36" customFormat="false" ht="15" hidden="false" customHeight="false" outlineLevel="0" collapsed="false">
      <c r="A36" s="15"/>
      <c r="B36" s="15"/>
      <c r="C36" s="15"/>
      <c r="D36" s="15"/>
      <c r="E36" s="19"/>
      <c r="F36" s="19"/>
      <c r="G36" s="19"/>
      <c r="H36" s="15"/>
      <c r="I36" s="15"/>
      <c r="J36" s="15"/>
      <c r="K36" s="12" t="str">
        <f aca="false">IF(COUNT(I36,J36)=2,I36*J36,"")</f>
        <v/>
      </c>
      <c r="L36" s="13" t="str">
        <f aca="false">IF(K36="","",IF(K36&gt;=15,"Crítico",IF(K36&gt;=8,"Alto",IF(K36&gt;=4,"Medio","Bajo"))))</f>
        <v/>
      </c>
      <c r="M36" s="19"/>
      <c r="N36" s="15"/>
      <c r="O36" s="15"/>
      <c r="P36" s="15"/>
      <c r="Q36" s="15"/>
      <c r="R36" s="15"/>
      <c r="S36" s="12" t="str">
        <f aca="false">IF(COUNT(Q36,R36)=2,Q36*R36,"")</f>
        <v/>
      </c>
      <c r="T36" s="13" t="str">
        <f aca="false">IF(S36="","",IF(S36&gt;=15,"Crítico",IF(S36&gt;=8,"Alto",IF(S36&gt;=4,"Medio","Bajo"))))</f>
        <v/>
      </c>
      <c r="U36" s="15"/>
      <c r="V36" s="12" t="str">
        <f aca="false">IF(OR(S36="",U36=""),"",S36*U36)</f>
        <v/>
      </c>
      <c r="W36" s="20"/>
      <c r="X36" s="13" t="str">
        <f aca="false">IF(OR(S36="",W36=""),"",IF(S36&lt;=W36,"Sí","No — escalar"))</f>
        <v/>
      </c>
      <c r="Y36" s="15"/>
      <c r="Z36" s="19"/>
      <c r="AA36" s="15"/>
      <c r="AB36" s="15"/>
      <c r="AC36" s="16"/>
      <c r="AD36" s="16"/>
      <c r="AE36" s="16"/>
      <c r="AF36" s="13" t="str">
        <f aca="true">IF(AND(AE36&lt;&gt;"",AE36&lt;TODAY(),AG36&lt;&gt;"Cerrado"),"Vencido","")</f>
        <v/>
      </c>
      <c r="AG36" s="15"/>
      <c r="AH36" s="13" t="str">
        <f aca="true">IF(A36="","",IF(OR(Q36&gt;I36,R36&gt;J36),"Incoherente: residual &gt; inherente",IF(AND(Y36="Aceptar",AB36=""),"Aceptación sin aprobador",IF(AND(Y36="Aceptar",AD36&lt;&gt;"",AD36&lt;TODAY()),"Aceptación caducada","OK"))))</f>
        <v/>
      </c>
      <c r="AI36" s="15"/>
      <c r="AJ36" s="15"/>
      <c r="AK36" s="16"/>
      <c r="AL36" s="15"/>
      <c r="AM36" s="18" t="str">
        <f aca="false">IF(OR(AK36="",AL36=""),"",EDATE(AK36,IF(AL36="Mensual",1,IF(AL36="Trimestral",3,IF(AL36="Semestral",6,12)))))</f>
        <v/>
      </c>
      <c r="AN36" s="13" t="str">
        <f aca="true">IF(AM36="","",IF(AM36&lt;TODAY(),"Vencida",IF(AM36&lt;=TODAY()+30,"Por vencer","Vigente")))</f>
        <v/>
      </c>
      <c r="AO36" s="15"/>
    </row>
    <row r="37" customFormat="false" ht="15" hidden="false" customHeight="false" outlineLevel="0" collapsed="false">
      <c r="A37" s="15"/>
      <c r="B37" s="15"/>
      <c r="C37" s="15"/>
      <c r="D37" s="15"/>
      <c r="E37" s="19"/>
      <c r="F37" s="19"/>
      <c r="G37" s="19"/>
      <c r="H37" s="15"/>
      <c r="I37" s="15"/>
      <c r="J37" s="15"/>
      <c r="K37" s="12" t="str">
        <f aca="false">IF(COUNT(I37,J37)=2,I37*J37,"")</f>
        <v/>
      </c>
      <c r="L37" s="13" t="str">
        <f aca="false">IF(K37="","",IF(K37&gt;=15,"Crítico",IF(K37&gt;=8,"Alto",IF(K37&gt;=4,"Medio","Bajo"))))</f>
        <v/>
      </c>
      <c r="M37" s="19"/>
      <c r="N37" s="15"/>
      <c r="O37" s="15"/>
      <c r="P37" s="15"/>
      <c r="Q37" s="15"/>
      <c r="R37" s="15"/>
      <c r="S37" s="12" t="str">
        <f aca="false">IF(COUNT(Q37,R37)=2,Q37*R37,"")</f>
        <v/>
      </c>
      <c r="T37" s="13" t="str">
        <f aca="false">IF(S37="","",IF(S37&gt;=15,"Crítico",IF(S37&gt;=8,"Alto",IF(S37&gt;=4,"Medio","Bajo"))))</f>
        <v/>
      </c>
      <c r="U37" s="15"/>
      <c r="V37" s="12" t="str">
        <f aca="false">IF(OR(S37="",U37=""),"",S37*U37)</f>
        <v/>
      </c>
      <c r="W37" s="20"/>
      <c r="X37" s="13" t="str">
        <f aca="false">IF(OR(S37="",W37=""),"",IF(S37&lt;=W37,"Sí","No — escalar"))</f>
        <v/>
      </c>
      <c r="Y37" s="15"/>
      <c r="Z37" s="19"/>
      <c r="AA37" s="15"/>
      <c r="AB37" s="15"/>
      <c r="AC37" s="16"/>
      <c r="AD37" s="16"/>
      <c r="AE37" s="16"/>
      <c r="AF37" s="13" t="str">
        <f aca="true">IF(AND(AE37&lt;&gt;"",AE37&lt;TODAY(),AG37&lt;&gt;"Cerrado"),"Vencido","")</f>
        <v/>
      </c>
      <c r="AG37" s="15"/>
      <c r="AH37" s="13" t="str">
        <f aca="true">IF(A37="","",IF(OR(Q37&gt;I37,R37&gt;J37),"Incoherente: residual &gt; inherente",IF(AND(Y37="Aceptar",AB37=""),"Aceptación sin aprobador",IF(AND(Y37="Aceptar",AD37&lt;&gt;"",AD37&lt;TODAY()),"Aceptación caducada","OK"))))</f>
        <v/>
      </c>
      <c r="AI37" s="15"/>
      <c r="AJ37" s="15"/>
      <c r="AK37" s="16"/>
      <c r="AL37" s="15"/>
      <c r="AM37" s="18" t="str">
        <f aca="false">IF(OR(AK37="",AL37=""),"",EDATE(AK37,IF(AL37="Mensual",1,IF(AL37="Trimestral",3,IF(AL37="Semestral",6,12)))))</f>
        <v/>
      </c>
      <c r="AN37" s="13" t="str">
        <f aca="true">IF(AM37="","",IF(AM37&lt;TODAY(),"Vencida",IF(AM37&lt;=TODAY()+30,"Por vencer","Vigente")))</f>
        <v/>
      </c>
      <c r="AO37" s="15"/>
    </row>
    <row r="38" customFormat="false" ht="15" hidden="false" customHeight="false" outlineLevel="0" collapsed="false">
      <c r="A38" s="15"/>
      <c r="B38" s="15"/>
      <c r="C38" s="15"/>
      <c r="D38" s="15"/>
      <c r="E38" s="19"/>
      <c r="F38" s="19"/>
      <c r="G38" s="19"/>
      <c r="H38" s="15"/>
      <c r="I38" s="15"/>
      <c r="J38" s="15"/>
      <c r="K38" s="12" t="str">
        <f aca="false">IF(COUNT(I38,J38)=2,I38*J38,"")</f>
        <v/>
      </c>
      <c r="L38" s="13" t="str">
        <f aca="false">IF(K38="","",IF(K38&gt;=15,"Crítico",IF(K38&gt;=8,"Alto",IF(K38&gt;=4,"Medio","Bajo"))))</f>
        <v/>
      </c>
      <c r="M38" s="19"/>
      <c r="N38" s="15"/>
      <c r="O38" s="15"/>
      <c r="P38" s="15"/>
      <c r="Q38" s="15"/>
      <c r="R38" s="15"/>
      <c r="S38" s="12" t="str">
        <f aca="false">IF(COUNT(Q38,R38)=2,Q38*R38,"")</f>
        <v/>
      </c>
      <c r="T38" s="13" t="str">
        <f aca="false">IF(S38="","",IF(S38&gt;=15,"Crítico",IF(S38&gt;=8,"Alto",IF(S38&gt;=4,"Medio","Bajo"))))</f>
        <v/>
      </c>
      <c r="U38" s="15"/>
      <c r="V38" s="12" t="str">
        <f aca="false">IF(OR(S38="",U38=""),"",S38*U38)</f>
        <v/>
      </c>
      <c r="W38" s="20"/>
      <c r="X38" s="13" t="str">
        <f aca="false">IF(OR(S38="",W38=""),"",IF(S38&lt;=W38,"Sí","No — escalar"))</f>
        <v/>
      </c>
      <c r="Y38" s="15"/>
      <c r="Z38" s="19"/>
      <c r="AA38" s="15"/>
      <c r="AB38" s="15"/>
      <c r="AC38" s="16"/>
      <c r="AD38" s="16"/>
      <c r="AE38" s="16"/>
      <c r="AF38" s="13" t="str">
        <f aca="true">IF(AND(AE38&lt;&gt;"",AE38&lt;TODAY(),AG38&lt;&gt;"Cerrado"),"Vencido","")</f>
        <v/>
      </c>
      <c r="AG38" s="15"/>
      <c r="AH38" s="13" t="str">
        <f aca="true">IF(A38="","",IF(OR(Q38&gt;I38,R38&gt;J38),"Incoherente: residual &gt; inherente",IF(AND(Y38="Aceptar",AB38=""),"Aceptación sin aprobador",IF(AND(Y38="Aceptar",AD38&lt;&gt;"",AD38&lt;TODAY()),"Aceptación caducada","OK"))))</f>
        <v/>
      </c>
      <c r="AI38" s="15"/>
      <c r="AJ38" s="15"/>
      <c r="AK38" s="16"/>
      <c r="AL38" s="15"/>
      <c r="AM38" s="18" t="str">
        <f aca="false">IF(OR(AK38="",AL38=""),"",EDATE(AK38,IF(AL38="Mensual",1,IF(AL38="Trimestral",3,IF(AL38="Semestral",6,12)))))</f>
        <v/>
      </c>
      <c r="AN38" s="13" t="str">
        <f aca="true">IF(AM38="","",IF(AM38&lt;TODAY(),"Vencida",IF(AM38&lt;=TODAY()+30,"Por vencer","Vigente")))</f>
        <v/>
      </c>
      <c r="AO38" s="15"/>
    </row>
    <row r="39" customFormat="false" ht="15" hidden="false" customHeight="false" outlineLevel="0" collapsed="false">
      <c r="A39" s="15"/>
      <c r="B39" s="15"/>
      <c r="C39" s="15"/>
      <c r="D39" s="15"/>
      <c r="E39" s="19"/>
      <c r="F39" s="19"/>
      <c r="G39" s="19"/>
      <c r="H39" s="15"/>
      <c r="I39" s="15"/>
      <c r="J39" s="15"/>
      <c r="K39" s="12" t="str">
        <f aca="false">IF(COUNT(I39,J39)=2,I39*J39,"")</f>
        <v/>
      </c>
      <c r="L39" s="13" t="str">
        <f aca="false">IF(K39="","",IF(K39&gt;=15,"Crítico",IF(K39&gt;=8,"Alto",IF(K39&gt;=4,"Medio","Bajo"))))</f>
        <v/>
      </c>
      <c r="M39" s="19"/>
      <c r="N39" s="15"/>
      <c r="O39" s="15"/>
      <c r="P39" s="15"/>
      <c r="Q39" s="15"/>
      <c r="R39" s="15"/>
      <c r="S39" s="12" t="str">
        <f aca="false">IF(COUNT(Q39,R39)=2,Q39*R39,"")</f>
        <v/>
      </c>
      <c r="T39" s="13" t="str">
        <f aca="false">IF(S39="","",IF(S39&gt;=15,"Crítico",IF(S39&gt;=8,"Alto",IF(S39&gt;=4,"Medio","Bajo"))))</f>
        <v/>
      </c>
      <c r="U39" s="15"/>
      <c r="V39" s="12" t="str">
        <f aca="false">IF(OR(S39="",U39=""),"",S39*U39)</f>
        <v/>
      </c>
      <c r="W39" s="20"/>
      <c r="X39" s="13" t="str">
        <f aca="false">IF(OR(S39="",W39=""),"",IF(S39&lt;=W39,"Sí","No — escalar"))</f>
        <v/>
      </c>
      <c r="Y39" s="15"/>
      <c r="Z39" s="19"/>
      <c r="AA39" s="15"/>
      <c r="AB39" s="15"/>
      <c r="AC39" s="16"/>
      <c r="AD39" s="16"/>
      <c r="AE39" s="16"/>
      <c r="AF39" s="13" t="str">
        <f aca="true">IF(AND(AE39&lt;&gt;"",AE39&lt;TODAY(),AG39&lt;&gt;"Cerrado"),"Vencido","")</f>
        <v/>
      </c>
      <c r="AG39" s="15"/>
      <c r="AH39" s="13" t="str">
        <f aca="true">IF(A39="","",IF(OR(Q39&gt;I39,R39&gt;J39),"Incoherente: residual &gt; inherente",IF(AND(Y39="Aceptar",AB39=""),"Aceptación sin aprobador",IF(AND(Y39="Aceptar",AD39&lt;&gt;"",AD39&lt;TODAY()),"Aceptación caducada","OK"))))</f>
        <v/>
      </c>
      <c r="AI39" s="15"/>
      <c r="AJ39" s="15"/>
      <c r="AK39" s="16"/>
      <c r="AL39" s="15"/>
      <c r="AM39" s="18" t="str">
        <f aca="false">IF(OR(AK39="",AL39=""),"",EDATE(AK39,IF(AL39="Mensual",1,IF(AL39="Trimestral",3,IF(AL39="Semestral",6,12)))))</f>
        <v/>
      </c>
      <c r="AN39" s="13" t="str">
        <f aca="true">IF(AM39="","",IF(AM39&lt;TODAY(),"Vencida",IF(AM39&lt;=TODAY()+30,"Por vencer","Vigente")))</f>
        <v/>
      </c>
      <c r="AO39" s="15"/>
    </row>
    <row r="40" customFormat="false" ht="15" hidden="false" customHeight="false" outlineLevel="0" collapsed="false">
      <c r="A40" s="15"/>
      <c r="B40" s="15"/>
      <c r="C40" s="15"/>
      <c r="D40" s="15"/>
      <c r="E40" s="19"/>
      <c r="F40" s="19"/>
      <c r="G40" s="19"/>
      <c r="H40" s="15"/>
      <c r="I40" s="15"/>
      <c r="J40" s="15"/>
      <c r="K40" s="12" t="str">
        <f aca="false">IF(COUNT(I40,J40)=2,I40*J40,"")</f>
        <v/>
      </c>
      <c r="L40" s="13" t="str">
        <f aca="false">IF(K40="","",IF(K40&gt;=15,"Crítico",IF(K40&gt;=8,"Alto",IF(K40&gt;=4,"Medio","Bajo"))))</f>
        <v/>
      </c>
      <c r="M40" s="19"/>
      <c r="N40" s="15"/>
      <c r="O40" s="15"/>
      <c r="P40" s="15"/>
      <c r="Q40" s="15"/>
      <c r="R40" s="15"/>
      <c r="S40" s="12" t="str">
        <f aca="false">IF(COUNT(Q40,R40)=2,Q40*R40,"")</f>
        <v/>
      </c>
      <c r="T40" s="13" t="str">
        <f aca="false">IF(S40="","",IF(S40&gt;=15,"Crítico",IF(S40&gt;=8,"Alto",IF(S40&gt;=4,"Medio","Bajo"))))</f>
        <v/>
      </c>
      <c r="U40" s="15"/>
      <c r="V40" s="12" t="str">
        <f aca="false">IF(OR(S40="",U40=""),"",S40*U40)</f>
        <v/>
      </c>
      <c r="W40" s="20"/>
      <c r="X40" s="13" t="str">
        <f aca="false">IF(OR(S40="",W40=""),"",IF(S40&lt;=W40,"Sí","No — escalar"))</f>
        <v/>
      </c>
      <c r="Y40" s="15"/>
      <c r="Z40" s="19"/>
      <c r="AA40" s="15"/>
      <c r="AB40" s="15"/>
      <c r="AC40" s="16"/>
      <c r="AD40" s="16"/>
      <c r="AE40" s="16"/>
      <c r="AF40" s="13" t="str">
        <f aca="true">IF(AND(AE40&lt;&gt;"",AE40&lt;TODAY(),AG40&lt;&gt;"Cerrado"),"Vencido","")</f>
        <v/>
      </c>
      <c r="AG40" s="15"/>
      <c r="AH40" s="13" t="str">
        <f aca="true">IF(A40="","",IF(OR(Q40&gt;I40,R40&gt;J40),"Incoherente: residual &gt; inherente",IF(AND(Y40="Aceptar",AB40=""),"Aceptación sin aprobador",IF(AND(Y40="Aceptar",AD40&lt;&gt;"",AD40&lt;TODAY()),"Aceptación caducada","OK"))))</f>
        <v/>
      </c>
      <c r="AI40" s="15"/>
      <c r="AJ40" s="15"/>
      <c r="AK40" s="16"/>
      <c r="AL40" s="15"/>
      <c r="AM40" s="18" t="str">
        <f aca="false">IF(OR(AK40="",AL40=""),"",EDATE(AK40,IF(AL40="Mensual",1,IF(AL40="Trimestral",3,IF(AL40="Semestral",6,12)))))</f>
        <v/>
      </c>
      <c r="AN40" s="13" t="str">
        <f aca="true">IF(AM40="","",IF(AM40&lt;TODAY(),"Vencida",IF(AM40&lt;=TODAY()+30,"Por vencer","Vigente")))</f>
        <v/>
      </c>
      <c r="AO40" s="15"/>
    </row>
    <row r="41" customFormat="false" ht="15" hidden="false" customHeight="false" outlineLevel="0" collapsed="false">
      <c r="A41" s="15"/>
      <c r="B41" s="15"/>
      <c r="C41" s="15"/>
      <c r="D41" s="15"/>
      <c r="E41" s="19"/>
      <c r="F41" s="19"/>
      <c r="G41" s="19"/>
      <c r="H41" s="15"/>
      <c r="I41" s="15"/>
      <c r="J41" s="15"/>
      <c r="K41" s="12" t="str">
        <f aca="false">IF(COUNT(I41,J41)=2,I41*J41,"")</f>
        <v/>
      </c>
      <c r="L41" s="13" t="str">
        <f aca="false">IF(K41="","",IF(K41&gt;=15,"Crítico",IF(K41&gt;=8,"Alto",IF(K41&gt;=4,"Medio","Bajo"))))</f>
        <v/>
      </c>
      <c r="M41" s="19"/>
      <c r="N41" s="15"/>
      <c r="O41" s="15"/>
      <c r="P41" s="15"/>
      <c r="Q41" s="15"/>
      <c r="R41" s="15"/>
      <c r="S41" s="12" t="str">
        <f aca="false">IF(COUNT(Q41,R41)=2,Q41*R41,"")</f>
        <v/>
      </c>
      <c r="T41" s="13" t="str">
        <f aca="false">IF(S41="","",IF(S41&gt;=15,"Crítico",IF(S41&gt;=8,"Alto",IF(S41&gt;=4,"Medio","Bajo"))))</f>
        <v/>
      </c>
      <c r="U41" s="15"/>
      <c r="V41" s="12" t="str">
        <f aca="false">IF(OR(S41="",U41=""),"",S41*U41)</f>
        <v/>
      </c>
      <c r="W41" s="20"/>
      <c r="X41" s="13" t="str">
        <f aca="false">IF(OR(S41="",W41=""),"",IF(S41&lt;=W41,"Sí","No — escalar"))</f>
        <v/>
      </c>
      <c r="Y41" s="15"/>
      <c r="Z41" s="19"/>
      <c r="AA41" s="15"/>
      <c r="AB41" s="15"/>
      <c r="AC41" s="16"/>
      <c r="AD41" s="16"/>
      <c r="AE41" s="16"/>
      <c r="AF41" s="13" t="str">
        <f aca="true">IF(AND(AE41&lt;&gt;"",AE41&lt;TODAY(),AG41&lt;&gt;"Cerrado"),"Vencido","")</f>
        <v/>
      </c>
      <c r="AG41" s="15"/>
      <c r="AH41" s="13" t="str">
        <f aca="true">IF(A41="","",IF(OR(Q41&gt;I41,R41&gt;J41),"Incoherente: residual &gt; inherente",IF(AND(Y41="Aceptar",AB41=""),"Aceptación sin aprobador",IF(AND(Y41="Aceptar",AD41&lt;&gt;"",AD41&lt;TODAY()),"Aceptación caducada","OK"))))</f>
        <v/>
      </c>
      <c r="AI41" s="15"/>
      <c r="AJ41" s="15"/>
      <c r="AK41" s="16"/>
      <c r="AL41" s="15"/>
      <c r="AM41" s="18" t="str">
        <f aca="false">IF(OR(AK41="",AL41=""),"",EDATE(AK41,IF(AL41="Mensual",1,IF(AL41="Trimestral",3,IF(AL41="Semestral",6,12)))))</f>
        <v/>
      </c>
      <c r="AN41" s="13" t="str">
        <f aca="true">IF(AM41="","",IF(AM41&lt;TODAY(),"Vencida",IF(AM41&lt;=TODAY()+30,"Por vencer","Vigente")))</f>
        <v/>
      </c>
      <c r="AO41" s="15"/>
    </row>
    <row r="42" customFormat="false" ht="15" hidden="false" customHeight="false" outlineLevel="0" collapsed="false">
      <c r="A42" s="15"/>
      <c r="B42" s="15"/>
      <c r="C42" s="15"/>
      <c r="D42" s="15"/>
      <c r="E42" s="19"/>
      <c r="F42" s="19"/>
      <c r="G42" s="19"/>
      <c r="H42" s="15"/>
      <c r="I42" s="15"/>
      <c r="J42" s="15"/>
      <c r="K42" s="12" t="str">
        <f aca="false">IF(COUNT(I42,J42)=2,I42*J42,"")</f>
        <v/>
      </c>
      <c r="L42" s="13" t="str">
        <f aca="false">IF(K42="","",IF(K42&gt;=15,"Crítico",IF(K42&gt;=8,"Alto",IF(K42&gt;=4,"Medio","Bajo"))))</f>
        <v/>
      </c>
      <c r="M42" s="19"/>
      <c r="N42" s="15"/>
      <c r="O42" s="15"/>
      <c r="P42" s="15"/>
      <c r="Q42" s="15"/>
      <c r="R42" s="15"/>
      <c r="S42" s="12" t="str">
        <f aca="false">IF(COUNT(Q42,R42)=2,Q42*R42,"")</f>
        <v/>
      </c>
      <c r="T42" s="13" t="str">
        <f aca="false">IF(S42="","",IF(S42&gt;=15,"Crítico",IF(S42&gt;=8,"Alto",IF(S42&gt;=4,"Medio","Bajo"))))</f>
        <v/>
      </c>
      <c r="U42" s="15"/>
      <c r="V42" s="12" t="str">
        <f aca="false">IF(OR(S42="",U42=""),"",S42*U42)</f>
        <v/>
      </c>
      <c r="W42" s="20"/>
      <c r="X42" s="13" t="str">
        <f aca="false">IF(OR(S42="",W42=""),"",IF(S42&lt;=W42,"Sí","No — escalar"))</f>
        <v/>
      </c>
      <c r="Y42" s="15"/>
      <c r="Z42" s="19"/>
      <c r="AA42" s="15"/>
      <c r="AB42" s="15"/>
      <c r="AC42" s="16"/>
      <c r="AD42" s="16"/>
      <c r="AE42" s="16"/>
      <c r="AF42" s="13" t="str">
        <f aca="true">IF(AND(AE42&lt;&gt;"",AE42&lt;TODAY(),AG42&lt;&gt;"Cerrado"),"Vencido","")</f>
        <v/>
      </c>
      <c r="AG42" s="15"/>
      <c r="AH42" s="13" t="str">
        <f aca="true">IF(A42="","",IF(OR(Q42&gt;I42,R42&gt;J42),"Incoherente: residual &gt; inherente",IF(AND(Y42="Aceptar",AB42=""),"Aceptación sin aprobador",IF(AND(Y42="Aceptar",AD42&lt;&gt;"",AD42&lt;TODAY()),"Aceptación caducada","OK"))))</f>
        <v/>
      </c>
      <c r="AI42" s="15"/>
      <c r="AJ42" s="15"/>
      <c r="AK42" s="16"/>
      <c r="AL42" s="15"/>
      <c r="AM42" s="18" t="str">
        <f aca="false">IF(OR(AK42="",AL42=""),"",EDATE(AK42,IF(AL42="Mensual",1,IF(AL42="Trimestral",3,IF(AL42="Semestral",6,12)))))</f>
        <v/>
      </c>
      <c r="AN42" s="13" t="str">
        <f aca="true">IF(AM42="","",IF(AM42&lt;TODAY(),"Vencida",IF(AM42&lt;=TODAY()+30,"Por vencer","Vigente")))</f>
        <v/>
      </c>
      <c r="AO42" s="15"/>
    </row>
    <row r="43" customFormat="false" ht="15" hidden="false" customHeight="false" outlineLevel="0" collapsed="false">
      <c r="A43" s="15"/>
      <c r="B43" s="15"/>
      <c r="C43" s="15"/>
      <c r="D43" s="15"/>
      <c r="E43" s="19"/>
      <c r="F43" s="19"/>
      <c r="G43" s="19"/>
      <c r="H43" s="15"/>
      <c r="I43" s="15"/>
      <c r="J43" s="15"/>
      <c r="K43" s="12" t="str">
        <f aca="false">IF(COUNT(I43,J43)=2,I43*J43,"")</f>
        <v/>
      </c>
      <c r="L43" s="13" t="str">
        <f aca="false">IF(K43="","",IF(K43&gt;=15,"Crítico",IF(K43&gt;=8,"Alto",IF(K43&gt;=4,"Medio","Bajo"))))</f>
        <v/>
      </c>
      <c r="M43" s="19"/>
      <c r="N43" s="15"/>
      <c r="O43" s="15"/>
      <c r="P43" s="15"/>
      <c r="Q43" s="15"/>
      <c r="R43" s="15"/>
      <c r="S43" s="12" t="str">
        <f aca="false">IF(COUNT(Q43,R43)=2,Q43*R43,"")</f>
        <v/>
      </c>
      <c r="T43" s="13" t="str">
        <f aca="false">IF(S43="","",IF(S43&gt;=15,"Crítico",IF(S43&gt;=8,"Alto",IF(S43&gt;=4,"Medio","Bajo"))))</f>
        <v/>
      </c>
      <c r="U43" s="15"/>
      <c r="V43" s="12" t="str">
        <f aca="false">IF(OR(S43="",U43=""),"",S43*U43)</f>
        <v/>
      </c>
      <c r="W43" s="20"/>
      <c r="X43" s="13" t="str">
        <f aca="false">IF(OR(S43="",W43=""),"",IF(S43&lt;=W43,"Sí","No — escalar"))</f>
        <v/>
      </c>
      <c r="Y43" s="15"/>
      <c r="Z43" s="19"/>
      <c r="AA43" s="15"/>
      <c r="AB43" s="15"/>
      <c r="AC43" s="16"/>
      <c r="AD43" s="16"/>
      <c r="AE43" s="16"/>
      <c r="AF43" s="13" t="str">
        <f aca="true">IF(AND(AE43&lt;&gt;"",AE43&lt;TODAY(),AG43&lt;&gt;"Cerrado"),"Vencido","")</f>
        <v/>
      </c>
      <c r="AG43" s="15"/>
      <c r="AH43" s="13" t="str">
        <f aca="true">IF(A43="","",IF(OR(Q43&gt;I43,R43&gt;J43),"Incoherente: residual &gt; inherente",IF(AND(Y43="Aceptar",AB43=""),"Aceptación sin aprobador",IF(AND(Y43="Aceptar",AD43&lt;&gt;"",AD43&lt;TODAY()),"Aceptación caducada","OK"))))</f>
        <v/>
      </c>
      <c r="AI43" s="15"/>
      <c r="AJ43" s="15"/>
      <c r="AK43" s="16"/>
      <c r="AL43" s="15"/>
      <c r="AM43" s="18" t="str">
        <f aca="false">IF(OR(AK43="",AL43=""),"",EDATE(AK43,IF(AL43="Mensual",1,IF(AL43="Trimestral",3,IF(AL43="Semestral",6,12)))))</f>
        <v/>
      </c>
      <c r="AN43" s="13" t="str">
        <f aca="true">IF(AM43="","",IF(AM43&lt;TODAY(),"Vencida",IF(AM43&lt;=TODAY()+30,"Por vencer","Vigente")))</f>
        <v/>
      </c>
      <c r="AO43" s="15"/>
    </row>
    <row r="44" customFormat="false" ht="15" hidden="false" customHeight="false" outlineLevel="0" collapsed="false">
      <c r="A44" s="15"/>
      <c r="B44" s="15"/>
      <c r="C44" s="15"/>
      <c r="D44" s="15"/>
      <c r="E44" s="19"/>
      <c r="F44" s="19"/>
      <c r="G44" s="19"/>
      <c r="H44" s="15"/>
      <c r="I44" s="15"/>
      <c r="J44" s="15"/>
      <c r="K44" s="12" t="str">
        <f aca="false">IF(COUNT(I44,J44)=2,I44*J44,"")</f>
        <v/>
      </c>
      <c r="L44" s="13" t="str">
        <f aca="false">IF(K44="","",IF(K44&gt;=15,"Crítico",IF(K44&gt;=8,"Alto",IF(K44&gt;=4,"Medio","Bajo"))))</f>
        <v/>
      </c>
      <c r="M44" s="19"/>
      <c r="N44" s="15"/>
      <c r="O44" s="15"/>
      <c r="P44" s="15"/>
      <c r="Q44" s="15"/>
      <c r="R44" s="15"/>
      <c r="S44" s="12" t="str">
        <f aca="false">IF(COUNT(Q44,R44)=2,Q44*R44,"")</f>
        <v/>
      </c>
      <c r="T44" s="13" t="str">
        <f aca="false">IF(S44="","",IF(S44&gt;=15,"Crítico",IF(S44&gt;=8,"Alto",IF(S44&gt;=4,"Medio","Bajo"))))</f>
        <v/>
      </c>
      <c r="U44" s="15"/>
      <c r="V44" s="12" t="str">
        <f aca="false">IF(OR(S44="",U44=""),"",S44*U44)</f>
        <v/>
      </c>
      <c r="W44" s="20"/>
      <c r="X44" s="13" t="str">
        <f aca="false">IF(OR(S44="",W44=""),"",IF(S44&lt;=W44,"Sí","No — escalar"))</f>
        <v/>
      </c>
      <c r="Y44" s="15"/>
      <c r="Z44" s="19"/>
      <c r="AA44" s="15"/>
      <c r="AB44" s="15"/>
      <c r="AC44" s="16"/>
      <c r="AD44" s="16"/>
      <c r="AE44" s="16"/>
      <c r="AF44" s="13" t="str">
        <f aca="true">IF(AND(AE44&lt;&gt;"",AE44&lt;TODAY(),AG44&lt;&gt;"Cerrado"),"Vencido","")</f>
        <v/>
      </c>
      <c r="AG44" s="15"/>
      <c r="AH44" s="13" t="str">
        <f aca="true">IF(A44="","",IF(OR(Q44&gt;I44,R44&gt;J44),"Incoherente: residual &gt; inherente",IF(AND(Y44="Aceptar",AB44=""),"Aceptación sin aprobador",IF(AND(Y44="Aceptar",AD44&lt;&gt;"",AD44&lt;TODAY()),"Aceptación caducada","OK"))))</f>
        <v/>
      </c>
      <c r="AI44" s="15"/>
      <c r="AJ44" s="15"/>
      <c r="AK44" s="16"/>
      <c r="AL44" s="15"/>
      <c r="AM44" s="18" t="str">
        <f aca="false">IF(OR(AK44="",AL44=""),"",EDATE(AK44,IF(AL44="Mensual",1,IF(AL44="Trimestral",3,IF(AL44="Semestral",6,12)))))</f>
        <v/>
      </c>
      <c r="AN44" s="13" t="str">
        <f aca="true">IF(AM44="","",IF(AM44&lt;TODAY(),"Vencida",IF(AM44&lt;=TODAY()+30,"Por vencer","Vigente")))</f>
        <v/>
      </c>
      <c r="AO44" s="15"/>
    </row>
    <row r="45" customFormat="false" ht="15" hidden="false" customHeight="false" outlineLevel="0" collapsed="false">
      <c r="A45" s="15"/>
      <c r="B45" s="15"/>
      <c r="C45" s="15"/>
      <c r="D45" s="15"/>
      <c r="E45" s="19"/>
      <c r="F45" s="19"/>
      <c r="G45" s="19"/>
      <c r="H45" s="15"/>
      <c r="I45" s="15"/>
      <c r="J45" s="15"/>
      <c r="K45" s="12" t="str">
        <f aca="false">IF(COUNT(I45,J45)=2,I45*J45,"")</f>
        <v/>
      </c>
      <c r="L45" s="13" t="str">
        <f aca="false">IF(K45="","",IF(K45&gt;=15,"Crítico",IF(K45&gt;=8,"Alto",IF(K45&gt;=4,"Medio","Bajo"))))</f>
        <v/>
      </c>
      <c r="M45" s="19"/>
      <c r="N45" s="15"/>
      <c r="O45" s="15"/>
      <c r="P45" s="15"/>
      <c r="Q45" s="15"/>
      <c r="R45" s="15"/>
      <c r="S45" s="12" t="str">
        <f aca="false">IF(COUNT(Q45,R45)=2,Q45*R45,"")</f>
        <v/>
      </c>
      <c r="T45" s="13" t="str">
        <f aca="false">IF(S45="","",IF(S45&gt;=15,"Crítico",IF(S45&gt;=8,"Alto",IF(S45&gt;=4,"Medio","Bajo"))))</f>
        <v/>
      </c>
      <c r="U45" s="15"/>
      <c r="V45" s="12" t="str">
        <f aca="false">IF(OR(S45="",U45=""),"",S45*U45)</f>
        <v/>
      </c>
      <c r="W45" s="20"/>
      <c r="X45" s="13" t="str">
        <f aca="false">IF(OR(S45="",W45=""),"",IF(S45&lt;=W45,"Sí","No — escalar"))</f>
        <v/>
      </c>
      <c r="Y45" s="15"/>
      <c r="Z45" s="19"/>
      <c r="AA45" s="15"/>
      <c r="AB45" s="15"/>
      <c r="AC45" s="16"/>
      <c r="AD45" s="16"/>
      <c r="AE45" s="16"/>
      <c r="AF45" s="13" t="str">
        <f aca="true">IF(AND(AE45&lt;&gt;"",AE45&lt;TODAY(),AG45&lt;&gt;"Cerrado"),"Vencido","")</f>
        <v/>
      </c>
      <c r="AG45" s="15"/>
      <c r="AH45" s="13" t="str">
        <f aca="true">IF(A45="","",IF(OR(Q45&gt;I45,R45&gt;J45),"Incoherente: residual &gt; inherente",IF(AND(Y45="Aceptar",AB45=""),"Aceptación sin aprobador",IF(AND(Y45="Aceptar",AD45&lt;&gt;"",AD45&lt;TODAY()),"Aceptación caducada","OK"))))</f>
        <v/>
      </c>
      <c r="AI45" s="15"/>
      <c r="AJ45" s="15"/>
      <c r="AK45" s="16"/>
      <c r="AL45" s="15"/>
      <c r="AM45" s="18" t="str">
        <f aca="false">IF(OR(AK45="",AL45=""),"",EDATE(AK45,IF(AL45="Mensual",1,IF(AL45="Trimestral",3,IF(AL45="Semestral",6,12)))))</f>
        <v/>
      </c>
      <c r="AN45" s="13" t="str">
        <f aca="true">IF(AM45="","",IF(AM45&lt;TODAY(),"Vencida",IF(AM45&lt;=TODAY()+30,"Por vencer","Vigente")))</f>
        <v/>
      </c>
      <c r="AO45" s="15"/>
    </row>
    <row r="46" customFormat="false" ht="15" hidden="false" customHeight="false" outlineLevel="0" collapsed="false">
      <c r="A46" s="15"/>
      <c r="B46" s="15"/>
      <c r="C46" s="15"/>
      <c r="D46" s="15"/>
      <c r="E46" s="19"/>
      <c r="F46" s="19"/>
      <c r="G46" s="19"/>
      <c r="H46" s="15"/>
      <c r="I46" s="15"/>
      <c r="J46" s="15"/>
      <c r="K46" s="12" t="str">
        <f aca="false">IF(COUNT(I46,J46)=2,I46*J46,"")</f>
        <v/>
      </c>
      <c r="L46" s="13" t="str">
        <f aca="false">IF(K46="","",IF(K46&gt;=15,"Crítico",IF(K46&gt;=8,"Alto",IF(K46&gt;=4,"Medio","Bajo"))))</f>
        <v/>
      </c>
      <c r="M46" s="19"/>
      <c r="N46" s="15"/>
      <c r="O46" s="15"/>
      <c r="P46" s="15"/>
      <c r="Q46" s="15"/>
      <c r="R46" s="15"/>
      <c r="S46" s="12" t="str">
        <f aca="false">IF(COUNT(Q46,R46)=2,Q46*R46,"")</f>
        <v/>
      </c>
      <c r="T46" s="13" t="str">
        <f aca="false">IF(S46="","",IF(S46&gt;=15,"Crítico",IF(S46&gt;=8,"Alto",IF(S46&gt;=4,"Medio","Bajo"))))</f>
        <v/>
      </c>
      <c r="U46" s="15"/>
      <c r="V46" s="12" t="str">
        <f aca="false">IF(OR(S46="",U46=""),"",S46*U46)</f>
        <v/>
      </c>
      <c r="W46" s="20"/>
      <c r="X46" s="13" t="str">
        <f aca="false">IF(OR(S46="",W46=""),"",IF(S46&lt;=W46,"Sí","No — escalar"))</f>
        <v/>
      </c>
      <c r="Y46" s="15"/>
      <c r="Z46" s="19"/>
      <c r="AA46" s="15"/>
      <c r="AB46" s="15"/>
      <c r="AC46" s="16"/>
      <c r="AD46" s="16"/>
      <c r="AE46" s="16"/>
      <c r="AF46" s="13" t="str">
        <f aca="true">IF(AND(AE46&lt;&gt;"",AE46&lt;TODAY(),AG46&lt;&gt;"Cerrado"),"Vencido","")</f>
        <v/>
      </c>
      <c r="AG46" s="15"/>
      <c r="AH46" s="13" t="str">
        <f aca="true">IF(A46="","",IF(OR(Q46&gt;I46,R46&gt;J46),"Incoherente: residual &gt; inherente",IF(AND(Y46="Aceptar",AB46=""),"Aceptación sin aprobador",IF(AND(Y46="Aceptar",AD46&lt;&gt;"",AD46&lt;TODAY()),"Aceptación caducada","OK"))))</f>
        <v/>
      </c>
      <c r="AI46" s="15"/>
      <c r="AJ46" s="15"/>
      <c r="AK46" s="16"/>
      <c r="AL46" s="15"/>
      <c r="AM46" s="18" t="str">
        <f aca="false">IF(OR(AK46="",AL46=""),"",EDATE(AK46,IF(AL46="Mensual",1,IF(AL46="Trimestral",3,IF(AL46="Semestral",6,12)))))</f>
        <v/>
      </c>
      <c r="AN46" s="13" t="str">
        <f aca="true">IF(AM46="","",IF(AM46&lt;TODAY(),"Vencida",IF(AM46&lt;=TODAY()+30,"Por vencer","Vigente")))</f>
        <v/>
      </c>
      <c r="AO46" s="15"/>
    </row>
    <row r="47" customFormat="false" ht="15" hidden="false" customHeight="false" outlineLevel="0" collapsed="false">
      <c r="A47" s="15"/>
      <c r="B47" s="15"/>
      <c r="C47" s="15"/>
      <c r="D47" s="15"/>
      <c r="E47" s="19"/>
      <c r="F47" s="19"/>
      <c r="G47" s="19"/>
      <c r="H47" s="15"/>
      <c r="I47" s="15"/>
      <c r="J47" s="15"/>
      <c r="K47" s="12" t="str">
        <f aca="false">IF(COUNT(I47,J47)=2,I47*J47,"")</f>
        <v/>
      </c>
      <c r="L47" s="13" t="str">
        <f aca="false">IF(K47="","",IF(K47&gt;=15,"Crítico",IF(K47&gt;=8,"Alto",IF(K47&gt;=4,"Medio","Bajo"))))</f>
        <v/>
      </c>
      <c r="M47" s="19"/>
      <c r="N47" s="15"/>
      <c r="O47" s="15"/>
      <c r="P47" s="15"/>
      <c r="Q47" s="15"/>
      <c r="R47" s="15"/>
      <c r="S47" s="12" t="str">
        <f aca="false">IF(COUNT(Q47,R47)=2,Q47*R47,"")</f>
        <v/>
      </c>
      <c r="T47" s="13" t="str">
        <f aca="false">IF(S47="","",IF(S47&gt;=15,"Crítico",IF(S47&gt;=8,"Alto",IF(S47&gt;=4,"Medio","Bajo"))))</f>
        <v/>
      </c>
      <c r="U47" s="15"/>
      <c r="V47" s="12" t="str">
        <f aca="false">IF(OR(S47="",U47=""),"",S47*U47)</f>
        <v/>
      </c>
      <c r="W47" s="20"/>
      <c r="X47" s="13" t="str">
        <f aca="false">IF(OR(S47="",W47=""),"",IF(S47&lt;=W47,"Sí","No — escalar"))</f>
        <v/>
      </c>
      <c r="Y47" s="15"/>
      <c r="Z47" s="19"/>
      <c r="AA47" s="15"/>
      <c r="AB47" s="15"/>
      <c r="AC47" s="16"/>
      <c r="AD47" s="16"/>
      <c r="AE47" s="16"/>
      <c r="AF47" s="13" t="str">
        <f aca="true">IF(AND(AE47&lt;&gt;"",AE47&lt;TODAY(),AG47&lt;&gt;"Cerrado"),"Vencido","")</f>
        <v/>
      </c>
      <c r="AG47" s="15"/>
      <c r="AH47" s="13" t="str">
        <f aca="true">IF(A47="","",IF(OR(Q47&gt;I47,R47&gt;J47),"Incoherente: residual &gt; inherente",IF(AND(Y47="Aceptar",AB47=""),"Aceptación sin aprobador",IF(AND(Y47="Aceptar",AD47&lt;&gt;"",AD47&lt;TODAY()),"Aceptación caducada","OK"))))</f>
        <v/>
      </c>
      <c r="AI47" s="15"/>
      <c r="AJ47" s="15"/>
      <c r="AK47" s="16"/>
      <c r="AL47" s="15"/>
      <c r="AM47" s="18" t="str">
        <f aca="false">IF(OR(AK47="",AL47=""),"",EDATE(AK47,IF(AL47="Mensual",1,IF(AL47="Trimestral",3,IF(AL47="Semestral",6,12)))))</f>
        <v/>
      </c>
      <c r="AN47" s="13" t="str">
        <f aca="true">IF(AM47="","",IF(AM47&lt;TODAY(),"Vencida",IF(AM47&lt;=TODAY()+30,"Por vencer","Vigente")))</f>
        <v/>
      </c>
      <c r="AO47" s="15"/>
    </row>
    <row r="48" customFormat="false" ht="15" hidden="false" customHeight="false" outlineLevel="0" collapsed="false">
      <c r="A48" s="15"/>
      <c r="B48" s="15"/>
      <c r="C48" s="15"/>
      <c r="D48" s="15"/>
      <c r="E48" s="19"/>
      <c r="F48" s="19"/>
      <c r="G48" s="19"/>
      <c r="H48" s="15"/>
      <c r="I48" s="15"/>
      <c r="J48" s="15"/>
      <c r="K48" s="12" t="str">
        <f aca="false">IF(COUNT(I48,J48)=2,I48*J48,"")</f>
        <v/>
      </c>
      <c r="L48" s="13" t="str">
        <f aca="false">IF(K48="","",IF(K48&gt;=15,"Crítico",IF(K48&gt;=8,"Alto",IF(K48&gt;=4,"Medio","Bajo"))))</f>
        <v/>
      </c>
      <c r="M48" s="19"/>
      <c r="N48" s="15"/>
      <c r="O48" s="15"/>
      <c r="P48" s="15"/>
      <c r="Q48" s="15"/>
      <c r="R48" s="15"/>
      <c r="S48" s="12" t="str">
        <f aca="false">IF(COUNT(Q48,R48)=2,Q48*R48,"")</f>
        <v/>
      </c>
      <c r="T48" s="13" t="str">
        <f aca="false">IF(S48="","",IF(S48&gt;=15,"Crítico",IF(S48&gt;=8,"Alto",IF(S48&gt;=4,"Medio","Bajo"))))</f>
        <v/>
      </c>
      <c r="U48" s="15"/>
      <c r="V48" s="12" t="str">
        <f aca="false">IF(OR(S48="",U48=""),"",S48*U48)</f>
        <v/>
      </c>
      <c r="W48" s="20"/>
      <c r="X48" s="13" t="str">
        <f aca="false">IF(OR(S48="",W48=""),"",IF(S48&lt;=W48,"Sí","No — escalar"))</f>
        <v/>
      </c>
      <c r="Y48" s="15"/>
      <c r="Z48" s="19"/>
      <c r="AA48" s="15"/>
      <c r="AB48" s="15"/>
      <c r="AC48" s="16"/>
      <c r="AD48" s="16"/>
      <c r="AE48" s="16"/>
      <c r="AF48" s="13" t="str">
        <f aca="true">IF(AND(AE48&lt;&gt;"",AE48&lt;TODAY(),AG48&lt;&gt;"Cerrado"),"Vencido","")</f>
        <v/>
      </c>
      <c r="AG48" s="15"/>
      <c r="AH48" s="13" t="str">
        <f aca="true">IF(A48="","",IF(OR(Q48&gt;I48,R48&gt;J48),"Incoherente: residual &gt; inherente",IF(AND(Y48="Aceptar",AB48=""),"Aceptación sin aprobador",IF(AND(Y48="Aceptar",AD48&lt;&gt;"",AD48&lt;TODAY()),"Aceptación caducada","OK"))))</f>
        <v/>
      </c>
      <c r="AI48" s="15"/>
      <c r="AJ48" s="15"/>
      <c r="AK48" s="16"/>
      <c r="AL48" s="15"/>
      <c r="AM48" s="18" t="str">
        <f aca="false">IF(OR(AK48="",AL48=""),"",EDATE(AK48,IF(AL48="Mensual",1,IF(AL48="Trimestral",3,IF(AL48="Semestral",6,12)))))</f>
        <v/>
      </c>
      <c r="AN48" s="13" t="str">
        <f aca="true">IF(AM48="","",IF(AM48&lt;TODAY(),"Vencida",IF(AM48&lt;=TODAY()+30,"Por vencer","Vigente")))</f>
        <v/>
      </c>
      <c r="AO48" s="15"/>
    </row>
    <row r="49" customFormat="false" ht="15" hidden="false" customHeight="false" outlineLevel="0" collapsed="false">
      <c r="A49" s="15"/>
      <c r="B49" s="15"/>
      <c r="C49" s="15"/>
      <c r="D49" s="15"/>
      <c r="E49" s="19"/>
      <c r="F49" s="19"/>
      <c r="G49" s="19"/>
      <c r="H49" s="15"/>
      <c r="I49" s="15"/>
      <c r="J49" s="15"/>
      <c r="K49" s="12" t="str">
        <f aca="false">IF(COUNT(I49,J49)=2,I49*J49,"")</f>
        <v/>
      </c>
      <c r="L49" s="13" t="str">
        <f aca="false">IF(K49="","",IF(K49&gt;=15,"Crítico",IF(K49&gt;=8,"Alto",IF(K49&gt;=4,"Medio","Bajo"))))</f>
        <v/>
      </c>
      <c r="M49" s="19"/>
      <c r="N49" s="15"/>
      <c r="O49" s="15"/>
      <c r="P49" s="15"/>
      <c r="Q49" s="15"/>
      <c r="R49" s="15"/>
      <c r="S49" s="12" t="str">
        <f aca="false">IF(COUNT(Q49,R49)=2,Q49*R49,"")</f>
        <v/>
      </c>
      <c r="T49" s="13" t="str">
        <f aca="false">IF(S49="","",IF(S49&gt;=15,"Crítico",IF(S49&gt;=8,"Alto",IF(S49&gt;=4,"Medio","Bajo"))))</f>
        <v/>
      </c>
      <c r="U49" s="15"/>
      <c r="V49" s="12" t="str">
        <f aca="false">IF(OR(S49="",U49=""),"",S49*U49)</f>
        <v/>
      </c>
      <c r="W49" s="20"/>
      <c r="X49" s="13" t="str">
        <f aca="false">IF(OR(S49="",W49=""),"",IF(S49&lt;=W49,"Sí","No — escalar"))</f>
        <v/>
      </c>
      <c r="Y49" s="15"/>
      <c r="Z49" s="19"/>
      <c r="AA49" s="15"/>
      <c r="AB49" s="15"/>
      <c r="AC49" s="16"/>
      <c r="AD49" s="16"/>
      <c r="AE49" s="16"/>
      <c r="AF49" s="13" t="str">
        <f aca="true">IF(AND(AE49&lt;&gt;"",AE49&lt;TODAY(),AG49&lt;&gt;"Cerrado"),"Vencido","")</f>
        <v/>
      </c>
      <c r="AG49" s="15"/>
      <c r="AH49" s="13" t="str">
        <f aca="true">IF(A49="","",IF(OR(Q49&gt;I49,R49&gt;J49),"Incoherente: residual &gt; inherente",IF(AND(Y49="Aceptar",AB49=""),"Aceptación sin aprobador",IF(AND(Y49="Aceptar",AD49&lt;&gt;"",AD49&lt;TODAY()),"Aceptación caducada","OK"))))</f>
        <v/>
      </c>
      <c r="AI49" s="15"/>
      <c r="AJ49" s="15"/>
      <c r="AK49" s="16"/>
      <c r="AL49" s="15"/>
      <c r="AM49" s="18" t="str">
        <f aca="false">IF(OR(AK49="",AL49=""),"",EDATE(AK49,IF(AL49="Mensual",1,IF(AL49="Trimestral",3,IF(AL49="Semestral",6,12)))))</f>
        <v/>
      </c>
      <c r="AN49" s="13" t="str">
        <f aca="true">IF(AM49="","",IF(AM49&lt;TODAY(),"Vencida",IF(AM49&lt;=TODAY()+30,"Por vencer","Vigente")))</f>
        <v/>
      </c>
      <c r="AO49" s="15"/>
    </row>
    <row r="50" customFormat="false" ht="15" hidden="false" customHeight="false" outlineLevel="0" collapsed="false">
      <c r="A50" s="15"/>
      <c r="B50" s="15"/>
      <c r="C50" s="15"/>
      <c r="D50" s="15"/>
      <c r="E50" s="19"/>
      <c r="F50" s="19"/>
      <c r="G50" s="19"/>
      <c r="H50" s="15"/>
      <c r="I50" s="15"/>
      <c r="J50" s="15"/>
      <c r="K50" s="12" t="str">
        <f aca="false">IF(COUNT(I50,J50)=2,I50*J50,"")</f>
        <v/>
      </c>
      <c r="L50" s="13" t="str">
        <f aca="false">IF(K50="","",IF(K50&gt;=15,"Crítico",IF(K50&gt;=8,"Alto",IF(K50&gt;=4,"Medio","Bajo"))))</f>
        <v/>
      </c>
      <c r="M50" s="19"/>
      <c r="N50" s="15"/>
      <c r="O50" s="15"/>
      <c r="P50" s="15"/>
      <c r="Q50" s="15"/>
      <c r="R50" s="15"/>
      <c r="S50" s="12" t="str">
        <f aca="false">IF(COUNT(Q50,R50)=2,Q50*R50,"")</f>
        <v/>
      </c>
      <c r="T50" s="13" t="str">
        <f aca="false">IF(S50="","",IF(S50&gt;=15,"Crítico",IF(S50&gt;=8,"Alto",IF(S50&gt;=4,"Medio","Bajo"))))</f>
        <v/>
      </c>
      <c r="U50" s="15"/>
      <c r="V50" s="12" t="str">
        <f aca="false">IF(OR(S50="",U50=""),"",S50*U50)</f>
        <v/>
      </c>
      <c r="W50" s="20"/>
      <c r="X50" s="13" t="str">
        <f aca="false">IF(OR(S50="",W50=""),"",IF(S50&lt;=W50,"Sí","No — escalar"))</f>
        <v/>
      </c>
      <c r="Y50" s="15"/>
      <c r="Z50" s="19"/>
      <c r="AA50" s="15"/>
      <c r="AB50" s="15"/>
      <c r="AC50" s="16"/>
      <c r="AD50" s="16"/>
      <c r="AE50" s="16"/>
      <c r="AF50" s="13" t="str">
        <f aca="true">IF(AND(AE50&lt;&gt;"",AE50&lt;TODAY(),AG50&lt;&gt;"Cerrado"),"Vencido","")</f>
        <v/>
      </c>
      <c r="AG50" s="15"/>
      <c r="AH50" s="13" t="str">
        <f aca="true">IF(A50="","",IF(OR(Q50&gt;I50,R50&gt;J50),"Incoherente: residual &gt; inherente",IF(AND(Y50="Aceptar",AB50=""),"Aceptación sin aprobador",IF(AND(Y50="Aceptar",AD50&lt;&gt;"",AD50&lt;TODAY()),"Aceptación caducada","OK"))))</f>
        <v/>
      </c>
      <c r="AI50" s="15"/>
      <c r="AJ50" s="15"/>
      <c r="AK50" s="16"/>
      <c r="AL50" s="15"/>
      <c r="AM50" s="18" t="str">
        <f aca="false">IF(OR(AK50="",AL50=""),"",EDATE(AK50,IF(AL50="Mensual",1,IF(AL50="Trimestral",3,IF(AL50="Semestral",6,12)))))</f>
        <v/>
      </c>
      <c r="AN50" s="13" t="str">
        <f aca="true">IF(AM50="","",IF(AM50&lt;TODAY(),"Vencida",IF(AM50&lt;=TODAY()+30,"Por vencer","Vigente")))</f>
        <v/>
      </c>
      <c r="AO50" s="15"/>
    </row>
    <row r="51" customFormat="false" ht="15" hidden="false" customHeight="false" outlineLevel="0" collapsed="false">
      <c r="A51" s="15"/>
      <c r="B51" s="15"/>
      <c r="C51" s="15"/>
      <c r="D51" s="15"/>
      <c r="E51" s="19"/>
      <c r="F51" s="19"/>
      <c r="G51" s="19"/>
      <c r="H51" s="15"/>
      <c r="I51" s="15"/>
      <c r="J51" s="15"/>
      <c r="K51" s="12" t="str">
        <f aca="false">IF(COUNT(I51,J51)=2,I51*J51,"")</f>
        <v/>
      </c>
      <c r="L51" s="13" t="str">
        <f aca="false">IF(K51="","",IF(K51&gt;=15,"Crítico",IF(K51&gt;=8,"Alto",IF(K51&gt;=4,"Medio","Bajo"))))</f>
        <v/>
      </c>
      <c r="M51" s="19"/>
      <c r="N51" s="15"/>
      <c r="O51" s="15"/>
      <c r="P51" s="15"/>
      <c r="Q51" s="15"/>
      <c r="R51" s="15"/>
      <c r="S51" s="12" t="str">
        <f aca="false">IF(COUNT(Q51,R51)=2,Q51*R51,"")</f>
        <v/>
      </c>
      <c r="T51" s="13" t="str">
        <f aca="false">IF(S51="","",IF(S51&gt;=15,"Crítico",IF(S51&gt;=8,"Alto",IF(S51&gt;=4,"Medio","Bajo"))))</f>
        <v/>
      </c>
      <c r="U51" s="15"/>
      <c r="V51" s="12" t="str">
        <f aca="false">IF(OR(S51="",U51=""),"",S51*U51)</f>
        <v/>
      </c>
      <c r="W51" s="20"/>
      <c r="X51" s="13" t="str">
        <f aca="false">IF(OR(S51="",W51=""),"",IF(S51&lt;=W51,"Sí","No — escalar"))</f>
        <v/>
      </c>
      <c r="Y51" s="15"/>
      <c r="Z51" s="19"/>
      <c r="AA51" s="15"/>
      <c r="AB51" s="15"/>
      <c r="AC51" s="16"/>
      <c r="AD51" s="16"/>
      <c r="AE51" s="16"/>
      <c r="AF51" s="13" t="str">
        <f aca="true">IF(AND(AE51&lt;&gt;"",AE51&lt;TODAY(),AG51&lt;&gt;"Cerrado"),"Vencido","")</f>
        <v/>
      </c>
      <c r="AG51" s="15"/>
      <c r="AH51" s="13" t="str">
        <f aca="true">IF(A51="","",IF(OR(Q51&gt;I51,R51&gt;J51),"Incoherente: residual &gt; inherente",IF(AND(Y51="Aceptar",AB51=""),"Aceptación sin aprobador",IF(AND(Y51="Aceptar",AD51&lt;&gt;"",AD51&lt;TODAY()),"Aceptación caducada","OK"))))</f>
        <v/>
      </c>
      <c r="AI51" s="15"/>
      <c r="AJ51" s="15"/>
      <c r="AK51" s="16"/>
      <c r="AL51" s="15"/>
      <c r="AM51" s="18" t="str">
        <f aca="false">IF(OR(AK51="",AL51=""),"",EDATE(AK51,IF(AL51="Mensual",1,IF(AL51="Trimestral",3,IF(AL51="Semestral",6,12)))))</f>
        <v/>
      </c>
      <c r="AN51" s="13" t="str">
        <f aca="true">IF(AM51="","",IF(AM51&lt;TODAY(),"Vencida",IF(AM51&lt;=TODAY()+30,"Por vencer","Vigente")))</f>
        <v/>
      </c>
      <c r="AO51" s="15"/>
    </row>
    <row r="52" customFormat="false" ht="15" hidden="false" customHeight="false" outlineLevel="0" collapsed="false">
      <c r="A52" s="15"/>
      <c r="B52" s="15"/>
      <c r="C52" s="15"/>
      <c r="D52" s="15"/>
      <c r="E52" s="19"/>
      <c r="F52" s="19"/>
      <c r="G52" s="19"/>
      <c r="H52" s="15"/>
      <c r="I52" s="15"/>
      <c r="J52" s="15"/>
      <c r="K52" s="12" t="str">
        <f aca="false">IF(COUNT(I52,J52)=2,I52*J52,"")</f>
        <v/>
      </c>
      <c r="L52" s="13" t="str">
        <f aca="false">IF(K52="","",IF(K52&gt;=15,"Crítico",IF(K52&gt;=8,"Alto",IF(K52&gt;=4,"Medio","Bajo"))))</f>
        <v/>
      </c>
      <c r="M52" s="19"/>
      <c r="N52" s="15"/>
      <c r="O52" s="15"/>
      <c r="P52" s="15"/>
      <c r="Q52" s="15"/>
      <c r="R52" s="15"/>
      <c r="S52" s="12" t="str">
        <f aca="false">IF(COUNT(Q52,R52)=2,Q52*R52,"")</f>
        <v/>
      </c>
      <c r="T52" s="13" t="str">
        <f aca="false">IF(S52="","",IF(S52&gt;=15,"Crítico",IF(S52&gt;=8,"Alto",IF(S52&gt;=4,"Medio","Bajo"))))</f>
        <v/>
      </c>
      <c r="U52" s="15"/>
      <c r="V52" s="12" t="str">
        <f aca="false">IF(OR(S52="",U52=""),"",S52*U52)</f>
        <v/>
      </c>
      <c r="W52" s="20"/>
      <c r="X52" s="13" t="str">
        <f aca="false">IF(OR(S52="",W52=""),"",IF(S52&lt;=W52,"Sí","No — escalar"))</f>
        <v/>
      </c>
      <c r="Y52" s="15"/>
      <c r="Z52" s="19"/>
      <c r="AA52" s="15"/>
      <c r="AB52" s="15"/>
      <c r="AC52" s="16"/>
      <c r="AD52" s="16"/>
      <c r="AE52" s="16"/>
      <c r="AF52" s="13" t="str">
        <f aca="true">IF(AND(AE52&lt;&gt;"",AE52&lt;TODAY(),AG52&lt;&gt;"Cerrado"),"Vencido","")</f>
        <v/>
      </c>
      <c r="AG52" s="15"/>
      <c r="AH52" s="13" t="str">
        <f aca="true">IF(A52="","",IF(OR(Q52&gt;I52,R52&gt;J52),"Incoherente: residual &gt; inherente",IF(AND(Y52="Aceptar",AB52=""),"Aceptación sin aprobador",IF(AND(Y52="Aceptar",AD52&lt;&gt;"",AD52&lt;TODAY()),"Aceptación caducada","OK"))))</f>
        <v/>
      </c>
      <c r="AI52" s="15"/>
      <c r="AJ52" s="15"/>
      <c r="AK52" s="16"/>
      <c r="AL52" s="15"/>
      <c r="AM52" s="18" t="str">
        <f aca="false">IF(OR(AK52="",AL52=""),"",EDATE(AK52,IF(AL52="Mensual",1,IF(AL52="Trimestral",3,IF(AL52="Semestral",6,12)))))</f>
        <v/>
      </c>
      <c r="AN52" s="13" t="str">
        <f aca="true">IF(AM52="","",IF(AM52&lt;TODAY(),"Vencida",IF(AM52&lt;=TODAY()+30,"Por vencer","Vigente")))</f>
        <v/>
      </c>
      <c r="AO52" s="15"/>
    </row>
    <row r="53" customFormat="false" ht="15" hidden="false" customHeight="false" outlineLevel="0" collapsed="false">
      <c r="A53" s="15"/>
      <c r="B53" s="15"/>
      <c r="C53" s="15"/>
      <c r="D53" s="15"/>
      <c r="E53" s="19"/>
      <c r="F53" s="19"/>
      <c r="G53" s="19"/>
      <c r="H53" s="15"/>
      <c r="I53" s="15"/>
      <c r="J53" s="15"/>
      <c r="K53" s="12" t="str">
        <f aca="false">IF(COUNT(I53,J53)=2,I53*J53,"")</f>
        <v/>
      </c>
      <c r="L53" s="13" t="str">
        <f aca="false">IF(K53="","",IF(K53&gt;=15,"Crítico",IF(K53&gt;=8,"Alto",IF(K53&gt;=4,"Medio","Bajo"))))</f>
        <v/>
      </c>
      <c r="M53" s="19"/>
      <c r="N53" s="15"/>
      <c r="O53" s="15"/>
      <c r="P53" s="15"/>
      <c r="Q53" s="15"/>
      <c r="R53" s="15"/>
      <c r="S53" s="12" t="str">
        <f aca="false">IF(COUNT(Q53,R53)=2,Q53*R53,"")</f>
        <v/>
      </c>
      <c r="T53" s="13" t="str">
        <f aca="false">IF(S53="","",IF(S53&gt;=15,"Crítico",IF(S53&gt;=8,"Alto",IF(S53&gt;=4,"Medio","Bajo"))))</f>
        <v/>
      </c>
      <c r="U53" s="15"/>
      <c r="V53" s="12" t="str">
        <f aca="false">IF(OR(S53="",U53=""),"",S53*U53)</f>
        <v/>
      </c>
      <c r="W53" s="20"/>
      <c r="X53" s="13" t="str">
        <f aca="false">IF(OR(S53="",W53=""),"",IF(S53&lt;=W53,"Sí","No — escalar"))</f>
        <v/>
      </c>
      <c r="Y53" s="15"/>
      <c r="Z53" s="19"/>
      <c r="AA53" s="15"/>
      <c r="AB53" s="15"/>
      <c r="AC53" s="16"/>
      <c r="AD53" s="16"/>
      <c r="AE53" s="16"/>
      <c r="AF53" s="13" t="str">
        <f aca="true">IF(AND(AE53&lt;&gt;"",AE53&lt;TODAY(),AG53&lt;&gt;"Cerrado"),"Vencido","")</f>
        <v/>
      </c>
      <c r="AG53" s="15"/>
      <c r="AH53" s="13" t="str">
        <f aca="true">IF(A53="","",IF(OR(Q53&gt;I53,R53&gt;J53),"Incoherente: residual &gt; inherente",IF(AND(Y53="Aceptar",AB53=""),"Aceptación sin aprobador",IF(AND(Y53="Aceptar",AD53&lt;&gt;"",AD53&lt;TODAY()),"Aceptación caducada","OK"))))</f>
        <v/>
      </c>
      <c r="AI53" s="15"/>
      <c r="AJ53" s="15"/>
      <c r="AK53" s="16"/>
      <c r="AL53" s="15"/>
      <c r="AM53" s="18" t="str">
        <f aca="false">IF(OR(AK53="",AL53=""),"",EDATE(AK53,IF(AL53="Mensual",1,IF(AL53="Trimestral",3,IF(AL53="Semestral",6,12)))))</f>
        <v/>
      </c>
      <c r="AN53" s="13" t="str">
        <f aca="true">IF(AM53="","",IF(AM53&lt;TODAY(),"Vencida",IF(AM53&lt;=TODAY()+30,"Por vencer","Vigente")))</f>
        <v/>
      </c>
      <c r="AO53" s="15"/>
    </row>
    <row r="54" customFormat="false" ht="15" hidden="false" customHeight="false" outlineLevel="0" collapsed="false">
      <c r="A54" s="15"/>
      <c r="B54" s="15"/>
      <c r="C54" s="15"/>
      <c r="D54" s="15"/>
      <c r="E54" s="19"/>
      <c r="F54" s="19"/>
      <c r="G54" s="19"/>
      <c r="H54" s="15"/>
      <c r="I54" s="15"/>
      <c r="J54" s="15"/>
      <c r="K54" s="12" t="str">
        <f aca="false">IF(COUNT(I54,J54)=2,I54*J54,"")</f>
        <v/>
      </c>
      <c r="L54" s="13" t="str">
        <f aca="false">IF(K54="","",IF(K54&gt;=15,"Crítico",IF(K54&gt;=8,"Alto",IF(K54&gt;=4,"Medio","Bajo"))))</f>
        <v/>
      </c>
      <c r="M54" s="19"/>
      <c r="N54" s="15"/>
      <c r="O54" s="15"/>
      <c r="P54" s="15"/>
      <c r="Q54" s="15"/>
      <c r="R54" s="15"/>
      <c r="S54" s="12" t="str">
        <f aca="false">IF(COUNT(Q54,R54)=2,Q54*R54,"")</f>
        <v/>
      </c>
      <c r="T54" s="13" t="str">
        <f aca="false">IF(S54="","",IF(S54&gt;=15,"Crítico",IF(S54&gt;=8,"Alto",IF(S54&gt;=4,"Medio","Bajo"))))</f>
        <v/>
      </c>
      <c r="U54" s="15"/>
      <c r="V54" s="12" t="str">
        <f aca="false">IF(OR(S54="",U54=""),"",S54*U54)</f>
        <v/>
      </c>
      <c r="W54" s="20"/>
      <c r="X54" s="13" t="str">
        <f aca="false">IF(OR(S54="",W54=""),"",IF(S54&lt;=W54,"Sí","No — escalar"))</f>
        <v/>
      </c>
      <c r="Y54" s="15"/>
      <c r="Z54" s="19"/>
      <c r="AA54" s="15"/>
      <c r="AB54" s="15"/>
      <c r="AC54" s="16"/>
      <c r="AD54" s="16"/>
      <c r="AE54" s="16"/>
      <c r="AF54" s="13" t="str">
        <f aca="true">IF(AND(AE54&lt;&gt;"",AE54&lt;TODAY(),AG54&lt;&gt;"Cerrado"),"Vencido","")</f>
        <v/>
      </c>
      <c r="AG54" s="15"/>
      <c r="AH54" s="13" t="str">
        <f aca="true">IF(A54="","",IF(OR(Q54&gt;I54,R54&gt;J54),"Incoherente: residual &gt; inherente",IF(AND(Y54="Aceptar",AB54=""),"Aceptación sin aprobador",IF(AND(Y54="Aceptar",AD54&lt;&gt;"",AD54&lt;TODAY()),"Aceptación caducada","OK"))))</f>
        <v/>
      </c>
      <c r="AI54" s="15"/>
      <c r="AJ54" s="15"/>
      <c r="AK54" s="16"/>
      <c r="AL54" s="15"/>
      <c r="AM54" s="18" t="str">
        <f aca="false">IF(OR(AK54="",AL54=""),"",EDATE(AK54,IF(AL54="Mensual",1,IF(AL54="Trimestral",3,IF(AL54="Semestral",6,12)))))</f>
        <v/>
      </c>
      <c r="AN54" s="13" t="str">
        <f aca="true">IF(AM54="","",IF(AM54&lt;TODAY(),"Vencida",IF(AM54&lt;=TODAY()+30,"Por vencer","Vigente")))</f>
        <v/>
      </c>
      <c r="AO54" s="15"/>
    </row>
    <row r="55" customFormat="false" ht="15" hidden="false" customHeight="false" outlineLevel="0" collapsed="false">
      <c r="A55" s="15"/>
      <c r="B55" s="15"/>
      <c r="C55" s="15"/>
      <c r="D55" s="15"/>
      <c r="E55" s="19"/>
      <c r="F55" s="19"/>
      <c r="G55" s="19"/>
      <c r="H55" s="15"/>
      <c r="I55" s="15"/>
      <c r="J55" s="15"/>
      <c r="K55" s="12" t="str">
        <f aca="false">IF(COUNT(I55,J55)=2,I55*J55,"")</f>
        <v/>
      </c>
      <c r="L55" s="13" t="str">
        <f aca="false">IF(K55="","",IF(K55&gt;=15,"Crítico",IF(K55&gt;=8,"Alto",IF(K55&gt;=4,"Medio","Bajo"))))</f>
        <v/>
      </c>
      <c r="M55" s="19"/>
      <c r="N55" s="15"/>
      <c r="O55" s="15"/>
      <c r="P55" s="15"/>
      <c r="Q55" s="15"/>
      <c r="R55" s="15"/>
      <c r="S55" s="12" t="str">
        <f aca="false">IF(COUNT(Q55,R55)=2,Q55*R55,"")</f>
        <v/>
      </c>
      <c r="T55" s="13" t="str">
        <f aca="false">IF(S55="","",IF(S55&gt;=15,"Crítico",IF(S55&gt;=8,"Alto",IF(S55&gt;=4,"Medio","Bajo"))))</f>
        <v/>
      </c>
      <c r="U55" s="15"/>
      <c r="V55" s="12" t="str">
        <f aca="false">IF(OR(S55="",U55=""),"",S55*U55)</f>
        <v/>
      </c>
      <c r="W55" s="20"/>
      <c r="X55" s="13" t="str">
        <f aca="false">IF(OR(S55="",W55=""),"",IF(S55&lt;=W55,"Sí","No — escalar"))</f>
        <v/>
      </c>
      <c r="Y55" s="15"/>
      <c r="Z55" s="19"/>
      <c r="AA55" s="15"/>
      <c r="AB55" s="15"/>
      <c r="AC55" s="16"/>
      <c r="AD55" s="16"/>
      <c r="AE55" s="16"/>
      <c r="AF55" s="13" t="str">
        <f aca="true">IF(AND(AE55&lt;&gt;"",AE55&lt;TODAY(),AG55&lt;&gt;"Cerrado"),"Vencido","")</f>
        <v/>
      </c>
      <c r="AG55" s="15"/>
      <c r="AH55" s="13" t="str">
        <f aca="true">IF(A55="","",IF(OR(Q55&gt;I55,R55&gt;J55),"Incoherente: residual &gt; inherente",IF(AND(Y55="Aceptar",AB55=""),"Aceptación sin aprobador",IF(AND(Y55="Aceptar",AD55&lt;&gt;"",AD55&lt;TODAY()),"Aceptación caducada","OK"))))</f>
        <v/>
      </c>
      <c r="AI55" s="15"/>
      <c r="AJ55" s="15"/>
      <c r="AK55" s="16"/>
      <c r="AL55" s="15"/>
      <c r="AM55" s="18" t="str">
        <f aca="false">IF(OR(AK55="",AL55=""),"",EDATE(AK55,IF(AL55="Mensual",1,IF(AL55="Trimestral",3,IF(AL55="Semestral",6,12)))))</f>
        <v/>
      </c>
      <c r="AN55" s="13" t="str">
        <f aca="true">IF(AM55="","",IF(AM55&lt;TODAY(),"Vencida",IF(AM55&lt;=TODAY()+30,"Por vencer","Vigente")))</f>
        <v/>
      </c>
      <c r="AO55" s="15"/>
    </row>
    <row r="56" customFormat="false" ht="15" hidden="false" customHeight="false" outlineLevel="0" collapsed="false">
      <c r="A56" s="15"/>
      <c r="B56" s="15"/>
      <c r="C56" s="15"/>
      <c r="D56" s="15"/>
      <c r="E56" s="19"/>
      <c r="F56" s="19"/>
      <c r="G56" s="19"/>
      <c r="H56" s="15"/>
      <c r="I56" s="15"/>
      <c r="J56" s="15"/>
      <c r="K56" s="12" t="str">
        <f aca="false">IF(COUNT(I56,J56)=2,I56*J56,"")</f>
        <v/>
      </c>
      <c r="L56" s="13" t="str">
        <f aca="false">IF(K56="","",IF(K56&gt;=15,"Crítico",IF(K56&gt;=8,"Alto",IF(K56&gt;=4,"Medio","Bajo"))))</f>
        <v/>
      </c>
      <c r="M56" s="19"/>
      <c r="N56" s="15"/>
      <c r="O56" s="15"/>
      <c r="P56" s="15"/>
      <c r="Q56" s="15"/>
      <c r="R56" s="15"/>
      <c r="S56" s="12" t="str">
        <f aca="false">IF(COUNT(Q56,R56)=2,Q56*R56,"")</f>
        <v/>
      </c>
      <c r="T56" s="13" t="str">
        <f aca="false">IF(S56="","",IF(S56&gt;=15,"Crítico",IF(S56&gt;=8,"Alto",IF(S56&gt;=4,"Medio","Bajo"))))</f>
        <v/>
      </c>
      <c r="U56" s="15"/>
      <c r="V56" s="12" t="str">
        <f aca="false">IF(OR(S56="",U56=""),"",S56*U56)</f>
        <v/>
      </c>
      <c r="W56" s="20"/>
      <c r="X56" s="13" t="str">
        <f aca="false">IF(OR(S56="",W56=""),"",IF(S56&lt;=W56,"Sí","No — escalar"))</f>
        <v/>
      </c>
      <c r="Y56" s="15"/>
      <c r="Z56" s="19"/>
      <c r="AA56" s="15"/>
      <c r="AB56" s="15"/>
      <c r="AC56" s="16"/>
      <c r="AD56" s="16"/>
      <c r="AE56" s="16"/>
      <c r="AF56" s="13" t="str">
        <f aca="true">IF(AND(AE56&lt;&gt;"",AE56&lt;TODAY(),AG56&lt;&gt;"Cerrado"),"Vencido","")</f>
        <v/>
      </c>
      <c r="AG56" s="15"/>
      <c r="AH56" s="13" t="str">
        <f aca="true">IF(A56="","",IF(OR(Q56&gt;I56,R56&gt;J56),"Incoherente: residual &gt; inherente",IF(AND(Y56="Aceptar",AB56=""),"Aceptación sin aprobador",IF(AND(Y56="Aceptar",AD56&lt;&gt;"",AD56&lt;TODAY()),"Aceptación caducada","OK"))))</f>
        <v/>
      </c>
      <c r="AI56" s="15"/>
      <c r="AJ56" s="15"/>
      <c r="AK56" s="16"/>
      <c r="AL56" s="15"/>
      <c r="AM56" s="18" t="str">
        <f aca="false">IF(OR(AK56="",AL56=""),"",EDATE(AK56,IF(AL56="Mensual",1,IF(AL56="Trimestral",3,IF(AL56="Semestral",6,12)))))</f>
        <v/>
      </c>
      <c r="AN56" s="13" t="str">
        <f aca="true">IF(AM56="","",IF(AM56&lt;TODAY(),"Vencida",IF(AM56&lt;=TODAY()+30,"Por vencer","Vigente")))</f>
        <v/>
      </c>
      <c r="AO56" s="15"/>
    </row>
    <row r="57" customFormat="false" ht="15" hidden="false" customHeight="false" outlineLevel="0" collapsed="false">
      <c r="A57" s="15"/>
      <c r="B57" s="15"/>
      <c r="C57" s="15"/>
      <c r="D57" s="15"/>
      <c r="E57" s="19"/>
      <c r="F57" s="19"/>
      <c r="G57" s="19"/>
      <c r="H57" s="15"/>
      <c r="I57" s="15"/>
      <c r="J57" s="15"/>
      <c r="K57" s="12" t="str">
        <f aca="false">IF(COUNT(I57,J57)=2,I57*J57,"")</f>
        <v/>
      </c>
      <c r="L57" s="13" t="str">
        <f aca="false">IF(K57="","",IF(K57&gt;=15,"Crítico",IF(K57&gt;=8,"Alto",IF(K57&gt;=4,"Medio","Bajo"))))</f>
        <v/>
      </c>
      <c r="M57" s="19"/>
      <c r="N57" s="15"/>
      <c r="O57" s="15"/>
      <c r="P57" s="15"/>
      <c r="Q57" s="15"/>
      <c r="R57" s="15"/>
      <c r="S57" s="12" t="str">
        <f aca="false">IF(COUNT(Q57,R57)=2,Q57*R57,"")</f>
        <v/>
      </c>
      <c r="T57" s="13" t="str">
        <f aca="false">IF(S57="","",IF(S57&gt;=15,"Crítico",IF(S57&gt;=8,"Alto",IF(S57&gt;=4,"Medio","Bajo"))))</f>
        <v/>
      </c>
      <c r="U57" s="15"/>
      <c r="V57" s="12" t="str">
        <f aca="false">IF(OR(S57="",U57=""),"",S57*U57)</f>
        <v/>
      </c>
      <c r="W57" s="20"/>
      <c r="X57" s="13" t="str">
        <f aca="false">IF(OR(S57="",W57=""),"",IF(S57&lt;=W57,"Sí","No — escalar"))</f>
        <v/>
      </c>
      <c r="Y57" s="15"/>
      <c r="Z57" s="19"/>
      <c r="AA57" s="15"/>
      <c r="AB57" s="15"/>
      <c r="AC57" s="16"/>
      <c r="AD57" s="16"/>
      <c r="AE57" s="16"/>
      <c r="AF57" s="13" t="str">
        <f aca="true">IF(AND(AE57&lt;&gt;"",AE57&lt;TODAY(),AG57&lt;&gt;"Cerrado"),"Vencido","")</f>
        <v/>
      </c>
      <c r="AG57" s="15"/>
      <c r="AH57" s="13" t="str">
        <f aca="true">IF(A57="","",IF(OR(Q57&gt;I57,R57&gt;J57),"Incoherente: residual &gt; inherente",IF(AND(Y57="Aceptar",AB57=""),"Aceptación sin aprobador",IF(AND(Y57="Aceptar",AD57&lt;&gt;"",AD57&lt;TODAY()),"Aceptación caducada","OK"))))</f>
        <v/>
      </c>
      <c r="AI57" s="15"/>
      <c r="AJ57" s="15"/>
      <c r="AK57" s="16"/>
      <c r="AL57" s="15"/>
      <c r="AM57" s="18" t="str">
        <f aca="false">IF(OR(AK57="",AL57=""),"",EDATE(AK57,IF(AL57="Mensual",1,IF(AL57="Trimestral",3,IF(AL57="Semestral",6,12)))))</f>
        <v/>
      </c>
      <c r="AN57" s="13" t="str">
        <f aca="true">IF(AM57="","",IF(AM57&lt;TODAY(),"Vencida",IF(AM57&lt;=TODAY()+30,"Por vencer","Vigente")))</f>
        <v/>
      </c>
      <c r="AO57" s="15"/>
    </row>
    <row r="58" customFormat="false" ht="15" hidden="false" customHeight="false" outlineLevel="0" collapsed="false">
      <c r="A58" s="15"/>
      <c r="B58" s="15"/>
      <c r="C58" s="15"/>
      <c r="D58" s="15"/>
      <c r="E58" s="19"/>
      <c r="F58" s="19"/>
      <c r="G58" s="19"/>
      <c r="H58" s="15"/>
      <c r="I58" s="15"/>
      <c r="J58" s="15"/>
      <c r="K58" s="12" t="str">
        <f aca="false">IF(COUNT(I58,J58)=2,I58*J58,"")</f>
        <v/>
      </c>
      <c r="L58" s="13" t="str">
        <f aca="false">IF(K58="","",IF(K58&gt;=15,"Crítico",IF(K58&gt;=8,"Alto",IF(K58&gt;=4,"Medio","Bajo"))))</f>
        <v/>
      </c>
      <c r="M58" s="19"/>
      <c r="N58" s="15"/>
      <c r="O58" s="15"/>
      <c r="P58" s="15"/>
      <c r="Q58" s="15"/>
      <c r="R58" s="15"/>
      <c r="S58" s="12" t="str">
        <f aca="false">IF(COUNT(Q58,R58)=2,Q58*R58,"")</f>
        <v/>
      </c>
      <c r="T58" s="13" t="str">
        <f aca="false">IF(S58="","",IF(S58&gt;=15,"Crítico",IF(S58&gt;=8,"Alto",IF(S58&gt;=4,"Medio","Bajo"))))</f>
        <v/>
      </c>
      <c r="U58" s="15"/>
      <c r="V58" s="12" t="str">
        <f aca="false">IF(OR(S58="",U58=""),"",S58*U58)</f>
        <v/>
      </c>
      <c r="W58" s="20"/>
      <c r="X58" s="13" t="str">
        <f aca="false">IF(OR(S58="",W58=""),"",IF(S58&lt;=W58,"Sí","No — escalar"))</f>
        <v/>
      </c>
      <c r="Y58" s="15"/>
      <c r="Z58" s="19"/>
      <c r="AA58" s="15"/>
      <c r="AB58" s="15"/>
      <c r="AC58" s="16"/>
      <c r="AD58" s="16"/>
      <c r="AE58" s="16"/>
      <c r="AF58" s="13" t="str">
        <f aca="true">IF(AND(AE58&lt;&gt;"",AE58&lt;TODAY(),AG58&lt;&gt;"Cerrado"),"Vencido","")</f>
        <v/>
      </c>
      <c r="AG58" s="15"/>
      <c r="AH58" s="13" t="str">
        <f aca="true">IF(A58="","",IF(OR(Q58&gt;I58,R58&gt;J58),"Incoherente: residual &gt; inherente",IF(AND(Y58="Aceptar",AB58=""),"Aceptación sin aprobador",IF(AND(Y58="Aceptar",AD58&lt;&gt;"",AD58&lt;TODAY()),"Aceptación caducada","OK"))))</f>
        <v/>
      </c>
      <c r="AI58" s="15"/>
      <c r="AJ58" s="15"/>
      <c r="AK58" s="16"/>
      <c r="AL58" s="15"/>
      <c r="AM58" s="18" t="str">
        <f aca="false">IF(OR(AK58="",AL58=""),"",EDATE(AK58,IF(AL58="Mensual",1,IF(AL58="Trimestral",3,IF(AL58="Semestral",6,12)))))</f>
        <v/>
      </c>
      <c r="AN58" s="13" t="str">
        <f aca="true">IF(AM58="","",IF(AM58&lt;TODAY(),"Vencida",IF(AM58&lt;=TODAY()+30,"Por vencer","Vigente")))</f>
        <v/>
      </c>
      <c r="AO58" s="15"/>
    </row>
    <row r="59" customFormat="false" ht="15" hidden="false" customHeight="false" outlineLevel="0" collapsed="false">
      <c r="A59" s="15"/>
      <c r="B59" s="15"/>
      <c r="C59" s="15"/>
      <c r="D59" s="15"/>
      <c r="E59" s="19"/>
      <c r="F59" s="19"/>
      <c r="G59" s="19"/>
      <c r="H59" s="15"/>
      <c r="I59" s="15"/>
      <c r="J59" s="15"/>
      <c r="K59" s="12" t="str">
        <f aca="false">IF(COUNT(I59,J59)=2,I59*J59,"")</f>
        <v/>
      </c>
      <c r="L59" s="13" t="str">
        <f aca="false">IF(K59="","",IF(K59&gt;=15,"Crítico",IF(K59&gt;=8,"Alto",IF(K59&gt;=4,"Medio","Bajo"))))</f>
        <v/>
      </c>
      <c r="M59" s="19"/>
      <c r="N59" s="15"/>
      <c r="O59" s="15"/>
      <c r="P59" s="15"/>
      <c r="Q59" s="15"/>
      <c r="R59" s="15"/>
      <c r="S59" s="12" t="str">
        <f aca="false">IF(COUNT(Q59,R59)=2,Q59*R59,"")</f>
        <v/>
      </c>
      <c r="T59" s="13" t="str">
        <f aca="false">IF(S59="","",IF(S59&gt;=15,"Crítico",IF(S59&gt;=8,"Alto",IF(S59&gt;=4,"Medio","Bajo"))))</f>
        <v/>
      </c>
      <c r="U59" s="15"/>
      <c r="V59" s="12" t="str">
        <f aca="false">IF(OR(S59="",U59=""),"",S59*U59)</f>
        <v/>
      </c>
      <c r="W59" s="20"/>
      <c r="X59" s="13" t="str">
        <f aca="false">IF(OR(S59="",W59=""),"",IF(S59&lt;=W59,"Sí","No — escalar"))</f>
        <v/>
      </c>
      <c r="Y59" s="15"/>
      <c r="Z59" s="19"/>
      <c r="AA59" s="15"/>
      <c r="AB59" s="15"/>
      <c r="AC59" s="16"/>
      <c r="AD59" s="16"/>
      <c r="AE59" s="16"/>
      <c r="AF59" s="13" t="str">
        <f aca="true">IF(AND(AE59&lt;&gt;"",AE59&lt;TODAY(),AG59&lt;&gt;"Cerrado"),"Vencido","")</f>
        <v/>
      </c>
      <c r="AG59" s="15"/>
      <c r="AH59" s="13" t="str">
        <f aca="true">IF(A59="","",IF(OR(Q59&gt;I59,R59&gt;J59),"Incoherente: residual &gt; inherente",IF(AND(Y59="Aceptar",AB59=""),"Aceptación sin aprobador",IF(AND(Y59="Aceptar",AD59&lt;&gt;"",AD59&lt;TODAY()),"Aceptación caducada","OK"))))</f>
        <v/>
      </c>
      <c r="AI59" s="15"/>
      <c r="AJ59" s="15"/>
      <c r="AK59" s="16"/>
      <c r="AL59" s="15"/>
      <c r="AM59" s="18" t="str">
        <f aca="false">IF(OR(AK59="",AL59=""),"",EDATE(AK59,IF(AL59="Mensual",1,IF(AL59="Trimestral",3,IF(AL59="Semestral",6,12)))))</f>
        <v/>
      </c>
      <c r="AN59" s="13" t="str">
        <f aca="true">IF(AM59="","",IF(AM59&lt;TODAY(),"Vencida",IF(AM59&lt;=TODAY()+30,"Por vencer","Vigente")))</f>
        <v/>
      </c>
      <c r="AO59" s="15"/>
    </row>
    <row r="60" customFormat="false" ht="15" hidden="false" customHeight="false" outlineLevel="0" collapsed="false">
      <c r="A60" s="15"/>
      <c r="B60" s="15"/>
      <c r="C60" s="15"/>
      <c r="D60" s="15"/>
      <c r="E60" s="19"/>
      <c r="F60" s="19"/>
      <c r="G60" s="19"/>
      <c r="H60" s="15"/>
      <c r="I60" s="15"/>
      <c r="J60" s="15"/>
      <c r="K60" s="12" t="str">
        <f aca="false">IF(COUNT(I60,J60)=2,I60*J60,"")</f>
        <v/>
      </c>
      <c r="L60" s="13" t="str">
        <f aca="false">IF(K60="","",IF(K60&gt;=15,"Crítico",IF(K60&gt;=8,"Alto",IF(K60&gt;=4,"Medio","Bajo"))))</f>
        <v/>
      </c>
      <c r="M60" s="19"/>
      <c r="N60" s="15"/>
      <c r="O60" s="15"/>
      <c r="P60" s="15"/>
      <c r="Q60" s="15"/>
      <c r="R60" s="15"/>
      <c r="S60" s="12" t="str">
        <f aca="false">IF(COUNT(Q60,R60)=2,Q60*R60,"")</f>
        <v/>
      </c>
      <c r="T60" s="13" t="str">
        <f aca="false">IF(S60="","",IF(S60&gt;=15,"Crítico",IF(S60&gt;=8,"Alto",IF(S60&gt;=4,"Medio","Bajo"))))</f>
        <v/>
      </c>
      <c r="U60" s="15"/>
      <c r="V60" s="12" t="str">
        <f aca="false">IF(OR(S60="",U60=""),"",S60*U60)</f>
        <v/>
      </c>
      <c r="W60" s="20"/>
      <c r="X60" s="13" t="str">
        <f aca="false">IF(OR(S60="",W60=""),"",IF(S60&lt;=W60,"Sí","No — escalar"))</f>
        <v/>
      </c>
      <c r="Y60" s="15"/>
      <c r="Z60" s="19"/>
      <c r="AA60" s="15"/>
      <c r="AB60" s="15"/>
      <c r="AC60" s="16"/>
      <c r="AD60" s="16"/>
      <c r="AE60" s="16"/>
      <c r="AF60" s="13" t="str">
        <f aca="true">IF(AND(AE60&lt;&gt;"",AE60&lt;TODAY(),AG60&lt;&gt;"Cerrado"),"Vencido","")</f>
        <v/>
      </c>
      <c r="AG60" s="15"/>
      <c r="AH60" s="13" t="str">
        <f aca="true">IF(A60="","",IF(OR(Q60&gt;I60,R60&gt;J60),"Incoherente: residual &gt; inherente",IF(AND(Y60="Aceptar",AB60=""),"Aceptación sin aprobador",IF(AND(Y60="Aceptar",AD60&lt;&gt;"",AD60&lt;TODAY()),"Aceptación caducada","OK"))))</f>
        <v/>
      </c>
      <c r="AI60" s="15"/>
      <c r="AJ60" s="15"/>
      <c r="AK60" s="16"/>
      <c r="AL60" s="15"/>
      <c r="AM60" s="18" t="str">
        <f aca="false">IF(OR(AK60="",AL60=""),"",EDATE(AK60,IF(AL60="Mensual",1,IF(AL60="Trimestral",3,IF(AL60="Semestral",6,12)))))</f>
        <v/>
      </c>
      <c r="AN60" s="13" t="str">
        <f aca="true">IF(AM60="","",IF(AM60&lt;TODAY(),"Vencida",IF(AM60&lt;=TODAY()+30,"Por vencer","Vigente")))</f>
        <v/>
      </c>
      <c r="AO60" s="15"/>
    </row>
    <row r="61" customFormat="false" ht="15" hidden="false" customHeight="false" outlineLevel="0" collapsed="false">
      <c r="A61" s="15"/>
      <c r="B61" s="15"/>
      <c r="C61" s="15"/>
      <c r="D61" s="15"/>
      <c r="E61" s="19"/>
      <c r="F61" s="19"/>
      <c r="G61" s="19"/>
      <c r="H61" s="15"/>
      <c r="I61" s="15"/>
      <c r="J61" s="15"/>
      <c r="K61" s="12" t="str">
        <f aca="false">IF(COUNT(I61,J61)=2,I61*J61,"")</f>
        <v/>
      </c>
      <c r="L61" s="13" t="str">
        <f aca="false">IF(K61="","",IF(K61&gt;=15,"Crítico",IF(K61&gt;=8,"Alto",IF(K61&gt;=4,"Medio","Bajo"))))</f>
        <v/>
      </c>
      <c r="M61" s="19"/>
      <c r="N61" s="15"/>
      <c r="O61" s="15"/>
      <c r="P61" s="15"/>
      <c r="Q61" s="15"/>
      <c r="R61" s="15"/>
      <c r="S61" s="12" t="str">
        <f aca="false">IF(COUNT(Q61,R61)=2,Q61*R61,"")</f>
        <v/>
      </c>
      <c r="T61" s="13" t="str">
        <f aca="false">IF(S61="","",IF(S61&gt;=15,"Crítico",IF(S61&gt;=8,"Alto",IF(S61&gt;=4,"Medio","Bajo"))))</f>
        <v/>
      </c>
      <c r="U61" s="15"/>
      <c r="V61" s="12" t="str">
        <f aca="false">IF(OR(S61="",U61=""),"",S61*U61)</f>
        <v/>
      </c>
      <c r="W61" s="20"/>
      <c r="X61" s="13" t="str">
        <f aca="false">IF(OR(S61="",W61=""),"",IF(S61&lt;=W61,"Sí","No — escalar"))</f>
        <v/>
      </c>
      <c r="Y61" s="15"/>
      <c r="Z61" s="19"/>
      <c r="AA61" s="15"/>
      <c r="AB61" s="15"/>
      <c r="AC61" s="16"/>
      <c r="AD61" s="16"/>
      <c r="AE61" s="16"/>
      <c r="AF61" s="13" t="str">
        <f aca="true">IF(AND(AE61&lt;&gt;"",AE61&lt;TODAY(),AG61&lt;&gt;"Cerrado"),"Vencido","")</f>
        <v/>
      </c>
      <c r="AG61" s="15"/>
      <c r="AH61" s="13" t="str">
        <f aca="true">IF(A61="","",IF(OR(Q61&gt;I61,R61&gt;J61),"Incoherente: residual &gt; inherente",IF(AND(Y61="Aceptar",AB61=""),"Aceptación sin aprobador",IF(AND(Y61="Aceptar",AD61&lt;&gt;"",AD61&lt;TODAY()),"Aceptación caducada","OK"))))</f>
        <v/>
      </c>
      <c r="AI61" s="15"/>
      <c r="AJ61" s="15"/>
      <c r="AK61" s="16"/>
      <c r="AL61" s="15"/>
      <c r="AM61" s="18" t="str">
        <f aca="false">IF(OR(AK61="",AL61=""),"",EDATE(AK61,IF(AL61="Mensual",1,IF(AL61="Trimestral",3,IF(AL61="Semestral",6,12)))))</f>
        <v/>
      </c>
      <c r="AN61" s="13" t="str">
        <f aca="true">IF(AM61="","",IF(AM61&lt;TODAY(),"Vencida",IF(AM61&lt;=TODAY()+30,"Por vencer","Vigente")))</f>
        <v/>
      </c>
      <c r="AO61" s="15"/>
    </row>
    <row r="62" customFormat="false" ht="15" hidden="false" customHeight="false" outlineLevel="0" collapsed="false">
      <c r="A62" s="15"/>
      <c r="B62" s="15"/>
      <c r="C62" s="15"/>
      <c r="D62" s="15"/>
      <c r="E62" s="19"/>
      <c r="F62" s="19"/>
      <c r="G62" s="19"/>
      <c r="H62" s="15"/>
      <c r="I62" s="15"/>
      <c r="J62" s="15"/>
      <c r="K62" s="12" t="str">
        <f aca="false">IF(COUNT(I62,J62)=2,I62*J62,"")</f>
        <v/>
      </c>
      <c r="L62" s="13" t="str">
        <f aca="false">IF(K62="","",IF(K62&gt;=15,"Crítico",IF(K62&gt;=8,"Alto",IF(K62&gt;=4,"Medio","Bajo"))))</f>
        <v/>
      </c>
      <c r="M62" s="19"/>
      <c r="N62" s="15"/>
      <c r="O62" s="15"/>
      <c r="P62" s="15"/>
      <c r="Q62" s="15"/>
      <c r="R62" s="15"/>
      <c r="S62" s="12" t="str">
        <f aca="false">IF(COUNT(Q62,R62)=2,Q62*R62,"")</f>
        <v/>
      </c>
      <c r="T62" s="13" t="str">
        <f aca="false">IF(S62="","",IF(S62&gt;=15,"Crítico",IF(S62&gt;=8,"Alto",IF(S62&gt;=4,"Medio","Bajo"))))</f>
        <v/>
      </c>
      <c r="U62" s="15"/>
      <c r="V62" s="12" t="str">
        <f aca="false">IF(OR(S62="",U62=""),"",S62*U62)</f>
        <v/>
      </c>
      <c r="W62" s="20"/>
      <c r="X62" s="13" t="str">
        <f aca="false">IF(OR(S62="",W62=""),"",IF(S62&lt;=W62,"Sí","No — escalar"))</f>
        <v/>
      </c>
      <c r="Y62" s="15"/>
      <c r="Z62" s="19"/>
      <c r="AA62" s="15"/>
      <c r="AB62" s="15"/>
      <c r="AC62" s="16"/>
      <c r="AD62" s="16"/>
      <c r="AE62" s="16"/>
      <c r="AF62" s="13" t="str">
        <f aca="true">IF(AND(AE62&lt;&gt;"",AE62&lt;TODAY(),AG62&lt;&gt;"Cerrado"),"Vencido","")</f>
        <v/>
      </c>
      <c r="AG62" s="15"/>
      <c r="AH62" s="13" t="str">
        <f aca="true">IF(A62="","",IF(OR(Q62&gt;I62,R62&gt;J62),"Incoherente: residual &gt; inherente",IF(AND(Y62="Aceptar",AB62=""),"Aceptación sin aprobador",IF(AND(Y62="Aceptar",AD62&lt;&gt;"",AD62&lt;TODAY()),"Aceptación caducada","OK"))))</f>
        <v/>
      </c>
      <c r="AI62" s="15"/>
      <c r="AJ62" s="15"/>
      <c r="AK62" s="16"/>
      <c r="AL62" s="15"/>
      <c r="AM62" s="18" t="str">
        <f aca="false">IF(OR(AK62="",AL62=""),"",EDATE(AK62,IF(AL62="Mensual",1,IF(AL62="Trimestral",3,IF(AL62="Semestral",6,12)))))</f>
        <v/>
      </c>
      <c r="AN62" s="13" t="str">
        <f aca="true">IF(AM62="","",IF(AM62&lt;TODAY(),"Vencida",IF(AM62&lt;=TODAY()+30,"Por vencer","Vigente")))</f>
        <v/>
      </c>
      <c r="AO62" s="15"/>
    </row>
    <row r="63" customFormat="false" ht="15" hidden="false" customHeight="false" outlineLevel="0" collapsed="false">
      <c r="A63" s="15"/>
      <c r="B63" s="15"/>
      <c r="C63" s="15"/>
      <c r="D63" s="15"/>
      <c r="E63" s="19"/>
      <c r="F63" s="19"/>
      <c r="G63" s="19"/>
      <c r="H63" s="15"/>
      <c r="I63" s="15"/>
      <c r="J63" s="15"/>
      <c r="K63" s="12" t="str">
        <f aca="false">IF(COUNT(I63,J63)=2,I63*J63,"")</f>
        <v/>
      </c>
      <c r="L63" s="13" t="str">
        <f aca="false">IF(K63="","",IF(K63&gt;=15,"Crítico",IF(K63&gt;=8,"Alto",IF(K63&gt;=4,"Medio","Bajo"))))</f>
        <v/>
      </c>
      <c r="M63" s="19"/>
      <c r="N63" s="15"/>
      <c r="O63" s="15"/>
      <c r="P63" s="15"/>
      <c r="Q63" s="15"/>
      <c r="R63" s="15"/>
      <c r="S63" s="12" t="str">
        <f aca="false">IF(COUNT(Q63,R63)=2,Q63*R63,"")</f>
        <v/>
      </c>
      <c r="T63" s="13" t="str">
        <f aca="false">IF(S63="","",IF(S63&gt;=15,"Crítico",IF(S63&gt;=8,"Alto",IF(S63&gt;=4,"Medio","Bajo"))))</f>
        <v/>
      </c>
      <c r="U63" s="15"/>
      <c r="V63" s="12" t="str">
        <f aca="false">IF(OR(S63="",U63=""),"",S63*U63)</f>
        <v/>
      </c>
      <c r="W63" s="20"/>
      <c r="X63" s="13" t="str">
        <f aca="false">IF(OR(S63="",W63=""),"",IF(S63&lt;=W63,"Sí","No — escalar"))</f>
        <v/>
      </c>
      <c r="Y63" s="15"/>
      <c r="Z63" s="19"/>
      <c r="AA63" s="15"/>
      <c r="AB63" s="15"/>
      <c r="AC63" s="16"/>
      <c r="AD63" s="16"/>
      <c r="AE63" s="16"/>
      <c r="AF63" s="13" t="str">
        <f aca="true">IF(AND(AE63&lt;&gt;"",AE63&lt;TODAY(),AG63&lt;&gt;"Cerrado"),"Vencido","")</f>
        <v/>
      </c>
      <c r="AG63" s="15"/>
      <c r="AH63" s="13" t="str">
        <f aca="true">IF(A63="","",IF(OR(Q63&gt;I63,R63&gt;J63),"Incoherente: residual &gt; inherente",IF(AND(Y63="Aceptar",AB63=""),"Aceptación sin aprobador",IF(AND(Y63="Aceptar",AD63&lt;&gt;"",AD63&lt;TODAY()),"Aceptación caducada","OK"))))</f>
        <v/>
      </c>
      <c r="AI63" s="15"/>
      <c r="AJ63" s="15"/>
      <c r="AK63" s="16"/>
      <c r="AL63" s="15"/>
      <c r="AM63" s="18" t="str">
        <f aca="false">IF(OR(AK63="",AL63=""),"",EDATE(AK63,IF(AL63="Mensual",1,IF(AL63="Trimestral",3,IF(AL63="Semestral",6,12)))))</f>
        <v/>
      </c>
      <c r="AN63" s="13" t="str">
        <f aca="true">IF(AM63="","",IF(AM63&lt;TODAY(),"Vencida",IF(AM63&lt;=TODAY()+30,"Por vencer","Vigente")))</f>
        <v/>
      </c>
      <c r="AO63" s="15"/>
    </row>
    <row r="64" customFormat="false" ht="15" hidden="false" customHeight="false" outlineLevel="0" collapsed="false">
      <c r="A64" s="15"/>
      <c r="B64" s="15"/>
      <c r="C64" s="15"/>
      <c r="D64" s="15"/>
      <c r="E64" s="19"/>
      <c r="F64" s="19"/>
      <c r="G64" s="19"/>
      <c r="H64" s="15"/>
      <c r="I64" s="15"/>
      <c r="J64" s="15"/>
      <c r="K64" s="12" t="str">
        <f aca="false">IF(COUNT(I64,J64)=2,I64*J64,"")</f>
        <v/>
      </c>
      <c r="L64" s="13" t="str">
        <f aca="false">IF(K64="","",IF(K64&gt;=15,"Crítico",IF(K64&gt;=8,"Alto",IF(K64&gt;=4,"Medio","Bajo"))))</f>
        <v/>
      </c>
      <c r="M64" s="19"/>
      <c r="N64" s="15"/>
      <c r="O64" s="15"/>
      <c r="P64" s="15"/>
      <c r="Q64" s="15"/>
      <c r="R64" s="15"/>
      <c r="S64" s="12" t="str">
        <f aca="false">IF(COUNT(Q64,R64)=2,Q64*R64,"")</f>
        <v/>
      </c>
      <c r="T64" s="13" t="str">
        <f aca="false">IF(S64="","",IF(S64&gt;=15,"Crítico",IF(S64&gt;=8,"Alto",IF(S64&gt;=4,"Medio","Bajo"))))</f>
        <v/>
      </c>
      <c r="U64" s="15"/>
      <c r="V64" s="12" t="str">
        <f aca="false">IF(OR(S64="",U64=""),"",S64*U64)</f>
        <v/>
      </c>
      <c r="W64" s="20"/>
      <c r="X64" s="13" t="str">
        <f aca="false">IF(OR(S64="",W64=""),"",IF(S64&lt;=W64,"Sí","No — escalar"))</f>
        <v/>
      </c>
      <c r="Y64" s="15"/>
      <c r="Z64" s="19"/>
      <c r="AA64" s="15"/>
      <c r="AB64" s="15"/>
      <c r="AC64" s="16"/>
      <c r="AD64" s="16"/>
      <c r="AE64" s="16"/>
      <c r="AF64" s="13" t="str">
        <f aca="true">IF(AND(AE64&lt;&gt;"",AE64&lt;TODAY(),AG64&lt;&gt;"Cerrado"),"Vencido","")</f>
        <v/>
      </c>
      <c r="AG64" s="15"/>
      <c r="AH64" s="13" t="str">
        <f aca="true">IF(A64="","",IF(OR(Q64&gt;I64,R64&gt;J64),"Incoherente: residual &gt; inherente",IF(AND(Y64="Aceptar",AB64=""),"Aceptación sin aprobador",IF(AND(Y64="Aceptar",AD64&lt;&gt;"",AD64&lt;TODAY()),"Aceptación caducada","OK"))))</f>
        <v/>
      </c>
      <c r="AI64" s="15"/>
      <c r="AJ64" s="15"/>
      <c r="AK64" s="16"/>
      <c r="AL64" s="15"/>
      <c r="AM64" s="18" t="str">
        <f aca="false">IF(OR(AK64="",AL64=""),"",EDATE(AK64,IF(AL64="Mensual",1,IF(AL64="Trimestral",3,IF(AL64="Semestral",6,12)))))</f>
        <v/>
      </c>
      <c r="AN64" s="13" t="str">
        <f aca="true">IF(AM64="","",IF(AM64&lt;TODAY(),"Vencida",IF(AM64&lt;=TODAY()+30,"Por vencer","Vigente")))</f>
        <v/>
      </c>
      <c r="AO64" s="15"/>
    </row>
    <row r="65" customFormat="false" ht="15" hidden="false" customHeight="false" outlineLevel="0" collapsed="false">
      <c r="A65" s="15"/>
      <c r="B65" s="15"/>
      <c r="C65" s="15"/>
      <c r="D65" s="15"/>
      <c r="E65" s="19"/>
      <c r="F65" s="19"/>
      <c r="G65" s="19"/>
      <c r="H65" s="15"/>
      <c r="I65" s="15"/>
      <c r="J65" s="15"/>
      <c r="K65" s="12" t="str">
        <f aca="false">IF(COUNT(I65,J65)=2,I65*J65,"")</f>
        <v/>
      </c>
      <c r="L65" s="13" t="str">
        <f aca="false">IF(K65="","",IF(K65&gt;=15,"Crítico",IF(K65&gt;=8,"Alto",IF(K65&gt;=4,"Medio","Bajo"))))</f>
        <v/>
      </c>
      <c r="M65" s="19"/>
      <c r="N65" s="15"/>
      <c r="O65" s="15"/>
      <c r="P65" s="15"/>
      <c r="Q65" s="15"/>
      <c r="R65" s="15"/>
      <c r="S65" s="12" t="str">
        <f aca="false">IF(COUNT(Q65,R65)=2,Q65*R65,"")</f>
        <v/>
      </c>
      <c r="T65" s="13" t="str">
        <f aca="false">IF(S65="","",IF(S65&gt;=15,"Crítico",IF(S65&gt;=8,"Alto",IF(S65&gt;=4,"Medio","Bajo"))))</f>
        <v/>
      </c>
      <c r="U65" s="15"/>
      <c r="V65" s="12" t="str">
        <f aca="false">IF(OR(S65="",U65=""),"",S65*U65)</f>
        <v/>
      </c>
      <c r="W65" s="20"/>
      <c r="X65" s="13" t="str">
        <f aca="false">IF(OR(S65="",W65=""),"",IF(S65&lt;=W65,"Sí","No — escalar"))</f>
        <v/>
      </c>
      <c r="Y65" s="15"/>
      <c r="Z65" s="19"/>
      <c r="AA65" s="15"/>
      <c r="AB65" s="15"/>
      <c r="AC65" s="16"/>
      <c r="AD65" s="16"/>
      <c r="AE65" s="16"/>
      <c r="AF65" s="13" t="str">
        <f aca="true">IF(AND(AE65&lt;&gt;"",AE65&lt;TODAY(),AG65&lt;&gt;"Cerrado"),"Vencido","")</f>
        <v/>
      </c>
      <c r="AG65" s="15"/>
      <c r="AH65" s="13" t="str">
        <f aca="true">IF(A65="","",IF(OR(Q65&gt;I65,R65&gt;J65),"Incoherente: residual &gt; inherente",IF(AND(Y65="Aceptar",AB65=""),"Aceptación sin aprobador",IF(AND(Y65="Aceptar",AD65&lt;&gt;"",AD65&lt;TODAY()),"Aceptación caducada","OK"))))</f>
        <v/>
      </c>
      <c r="AI65" s="15"/>
      <c r="AJ65" s="15"/>
      <c r="AK65" s="16"/>
      <c r="AL65" s="15"/>
      <c r="AM65" s="18" t="str">
        <f aca="false">IF(OR(AK65="",AL65=""),"",EDATE(AK65,IF(AL65="Mensual",1,IF(AL65="Trimestral",3,IF(AL65="Semestral",6,12)))))</f>
        <v/>
      </c>
      <c r="AN65" s="13" t="str">
        <f aca="true">IF(AM65="","",IF(AM65&lt;TODAY(),"Vencida",IF(AM65&lt;=TODAY()+30,"Por vencer","Vigente")))</f>
        <v/>
      </c>
      <c r="AO65" s="15"/>
    </row>
    <row r="66" customFormat="false" ht="15" hidden="false" customHeight="false" outlineLevel="0" collapsed="false">
      <c r="A66" s="15"/>
      <c r="B66" s="15"/>
      <c r="C66" s="15"/>
      <c r="D66" s="15"/>
      <c r="E66" s="19"/>
      <c r="F66" s="19"/>
      <c r="G66" s="19"/>
      <c r="H66" s="15"/>
      <c r="I66" s="15"/>
      <c r="J66" s="15"/>
      <c r="K66" s="12" t="str">
        <f aca="false">IF(COUNT(I66,J66)=2,I66*J66,"")</f>
        <v/>
      </c>
      <c r="L66" s="13" t="str">
        <f aca="false">IF(K66="","",IF(K66&gt;=15,"Crítico",IF(K66&gt;=8,"Alto",IF(K66&gt;=4,"Medio","Bajo"))))</f>
        <v/>
      </c>
      <c r="M66" s="19"/>
      <c r="N66" s="15"/>
      <c r="O66" s="15"/>
      <c r="P66" s="15"/>
      <c r="Q66" s="15"/>
      <c r="R66" s="15"/>
      <c r="S66" s="12" t="str">
        <f aca="false">IF(COUNT(Q66,R66)=2,Q66*R66,"")</f>
        <v/>
      </c>
      <c r="T66" s="13" t="str">
        <f aca="false">IF(S66="","",IF(S66&gt;=15,"Crítico",IF(S66&gt;=8,"Alto",IF(S66&gt;=4,"Medio","Bajo"))))</f>
        <v/>
      </c>
      <c r="U66" s="15"/>
      <c r="V66" s="12" t="str">
        <f aca="false">IF(OR(S66="",U66=""),"",S66*U66)</f>
        <v/>
      </c>
      <c r="W66" s="20"/>
      <c r="X66" s="13" t="str">
        <f aca="false">IF(OR(S66="",W66=""),"",IF(S66&lt;=W66,"Sí","No — escalar"))</f>
        <v/>
      </c>
      <c r="Y66" s="15"/>
      <c r="Z66" s="19"/>
      <c r="AA66" s="15"/>
      <c r="AB66" s="15"/>
      <c r="AC66" s="16"/>
      <c r="AD66" s="16"/>
      <c r="AE66" s="16"/>
      <c r="AF66" s="13" t="str">
        <f aca="true">IF(AND(AE66&lt;&gt;"",AE66&lt;TODAY(),AG66&lt;&gt;"Cerrado"),"Vencido","")</f>
        <v/>
      </c>
      <c r="AG66" s="15"/>
      <c r="AH66" s="13" t="str">
        <f aca="true">IF(A66="","",IF(OR(Q66&gt;I66,R66&gt;J66),"Incoherente: residual &gt; inherente",IF(AND(Y66="Aceptar",AB66=""),"Aceptación sin aprobador",IF(AND(Y66="Aceptar",AD66&lt;&gt;"",AD66&lt;TODAY()),"Aceptación caducada","OK"))))</f>
        <v/>
      </c>
      <c r="AI66" s="15"/>
      <c r="AJ66" s="15"/>
      <c r="AK66" s="16"/>
      <c r="AL66" s="15"/>
      <c r="AM66" s="18" t="str">
        <f aca="false">IF(OR(AK66="",AL66=""),"",EDATE(AK66,IF(AL66="Mensual",1,IF(AL66="Trimestral",3,IF(AL66="Semestral",6,12)))))</f>
        <v/>
      </c>
      <c r="AN66" s="13" t="str">
        <f aca="true">IF(AM66="","",IF(AM66&lt;TODAY(),"Vencida",IF(AM66&lt;=TODAY()+30,"Por vencer","Vigente")))</f>
        <v/>
      </c>
      <c r="AO66" s="15"/>
    </row>
    <row r="67" customFormat="false" ht="15" hidden="false" customHeight="false" outlineLevel="0" collapsed="false">
      <c r="A67" s="15"/>
      <c r="B67" s="15"/>
      <c r="C67" s="15"/>
      <c r="D67" s="15"/>
      <c r="E67" s="19"/>
      <c r="F67" s="19"/>
      <c r="G67" s="19"/>
      <c r="H67" s="15"/>
      <c r="I67" s="15"/>
      <c r="J67" s="15"/>
      <c r="K67" s="12" t="str">
        <f aca="false">IF(COUNT(I67,J67)=2,I67*J67,"")</f>
        <v/>
      </c>
      <c r="L67" s="13" t="str">
        <f aca="false">IF(K67="","",IF(K67&gt;=15,"Crítico",IF(K67&gt;=8,"Alto",IF(K67&gt;=4,"Medio","Bajo"))))</f>
        <v/>
      </c>
      <c r="M67" s="19"/>
      <c r="N67" s="15"/>
      <c r="O67" s="15"/>
      <c r="P67" s="15"/>
      <c r="Q67" s="15"/>
      <c r="R67" s="15"/>
      <c r="S67" s="12" t="str">
        <f aca="false">IF(COUNT(Q67,R67)=2,Q67*R67,"")</f>
        <v/>
      </c>
      <c r="T67" s="13" t="str">
        <f aca="false">IF(S67="","",IF(S67&gt;=15,"Crítico",IF(S67&gt;=8,"Alto",IF(S67&gt;=4,"Medio","Bajo"))))</f>
        <v/>
      </c>
      <c r="U67" s="15"/>
      <c r="V67" s="12" t="str">
        <f aca="false">IF(OR(S67="",U67=""),"",S67*U67)</f>
        <v/>
      </c>
      <c r="W67" s="20"/>
      <c r="X67" s="13" t="str">
        <f aca="false">IF(OR(S67="",W67=""),"",IF(S67&lt;=W67,"Sí","No — escalar"))</f>
        <v/>
      </c>
      <c r="Y67" s="15"/>
      <c r="Z67" s="19"/>
      <c r="AA67" s="15"/>
      <c r="AB67" s="15"/>
      <c r="AC67" s="16"/>
      <c r="AD67" s="16"/>
      <c r="AE67" s="16"/>
      <c r="AF67" s="13" t="str">
        <f aca="true">IF(AND(AE67&lt;&gt;"",AE67&lt;TODAY(),AG67&lt;&gt;"Cerrado"),"Vencido","")</f>
        <v/>
      </c>
      <c r="AG67" s="15"/>
      <c r="AH67" s="13" t="str">
        <f aca="true">IF(A67="","",IF(OR(Q67&gt;I67,R67&gt;J67),"Incoherente: residual &gt; inherente",IF(AND(Y67="Aceptar",AB67=""),"Aceptación sin aprobador",IF(AND(Y67="Aceptar",AD67&lt;&gt;"",AD67&lt;TODAY()),"Aceptación caducada","OK"))))</f>
        <v/>
      </c>
      <c r="AI67" s="15"/>
      <c r="AJ67" s="15"/>
      <c r="AK67" s="16"/>
      <c r="AL67" s="15"/>
      <c r="AM67" s="18" t="str">
        <f aca="false">IF(OR(AK67="",AL67=""),"",EDATE(AK67,IF(AL67="Mensual",1,IF(AL67="Trimestral",3,IF(AL67="Semestral",6,12)))))</f>
        <v/>
      </c>
      <c r="AN67" s="13" t="str">
        <f aca="true">IF(AM67="","",IF(AM67&lt;TODAY(),"Vencida",IF(AM67&lt;=TODAY()+30,"Por vencer","Vigente")))</f>
        <v/>
      </c>
      <c r="AO67" s="15"/>
    </row>
    <row r="68" customFormat="false" ht="15" hidden="false" customHeight="false" outlineLevel="0" collapsed="false">
      <c r="A68" s="15"/>
      <c r="B68" s="15"/>
      <c r="C68" s="15"/>
      <c r="D68" s="15"/>
      <c r="E68" s="19"/>
      <c r="F68" s="19"/>
      <c r="G68" s="19"/>
      <c r="H68" s="15"/>
      <c r="I68" s="15"/>
      <c r="J68" s="15"/>
      <c r="K68" s="12" t="str">
        <f aca="false">IF(COUNT(I68,J68)=2,I68*J68,"")</f>
        <v/>
      </c>
      <c r="L68" s="13" t="str">
        <f aca="false">IF(K68="","",IF(K68&gt;=15,"Crítico",IF(K68&gt;=8,"Alto",IF(K68&gt;=4,"Medio","Bajo"))))</f>
        <v/>
      </c>
      <c r="M68" s="19"/>
      <c r="N68" s="15"/>
      <c r="O68" s="15"/>
      <c r="P68" s="15"/>
      <c r="Q68" s="15"/>
      <c r="R68" s="15"/>
      <c r="S68" s="12" t="str">
        <f aca="false">IF(COUNT(Q68,R68)=2,Q68*R68,"")</f>
        <v/>
      </c>
      <c r="T68" s="13" t="str">
        <f aca="false">IF(S68="","",IF(S68&gt;=15,"Crítico",IF(S68&gt;=8,"Alto",IF(S68&gt;=4,"Medio","Bajo"))))</f>
        <v/>
      </c>
      <c r="U68" s="15"/>
      <c r="V68" s="12" t="str">
        <f aca="false">IF(OR(S68="",U68=""),"",S68*U68)</f>
        <v/>
      </c>
      <c r="W68" s="20"/>
      <c r="X68" s="13" t="str">
        <f aca="false">IF(OR(S68="",W68=""),"",IF(S68&lt;=W68,"Sí","No — escalar"))</f>
        <v/>
      </c>
      <c r="Y68" s="15"/>
      <c r="Z68" s="19"/>
      <c r="AA68" s="15"/>
      <c r="AB68" s="15"/>
      <c r="AC68" s="16"/>
      <c r="AD68" s="16"/>
      <c r="AE68" s="16"/>
      <c r="AF68" s="13" t="str">
        <f aca="true">IF(AND(AE68&lt;&gt;"",AE68&lt;TODAY(),AG68&lt;&gt;"Cerrado"),"Vencido","")</f>
        <v/>
      </c>
      <c r="AG68" s="15"/>
      <c r="AH68" s="13" t="str">
        <f aca="true">IF(A68="","",IF(OR(Q68&gt;I68,R68&gt;J68),"Incoherente: residual &gt; inherente",IF(AND(Y68="Aceptar",AB68=""),"Aceptación sin aprobador",IF(AND(Y68="Aceptar",AD68&lt;&gt;"",AD68&lt;TODAY()),"Aceptación caducada","OK"))))</f>
        <v/>
      </c>
      <c r="AI68" s="15"/>
      <c r="AJ68" s="15"/>
      <c r="AK68" s="16"/>
      <c r="AL68" s="15"/>
      <c r="AM68" s="18" t="str">
        <f aca="false">IF(OR(AK68="",AL68=""),"",EDATE(AK68,IF(AL68="Mensual",1,IF(AL68="Trimestral",3,IF(AL68="Semestral",6,12)))))</f>
        <v/>
      </c>
      <c r="AN68" s="13" t="str">
        <f aca="true">IF(AM68="","",IF(AM68&lt;TODAY(),"Vencida",IF(AM68&lt;=TODAY()+30,"Por vencer","Vigente")))</f>
        <v/>
      </c>
      <c r="AO68" s="15"/>
    </row>
    <row r="69" customFormat="false" ht="15" hidden="false" customHeight="false" outlineLevel="0" collapsed="false">
      <c r="A69" s="15"/>
      <c r="B69" s="15"/>
      <c r="C69" s="15"/>
      <c r="D69" s="15"/>
      <c r="E69" s="19"/>
      <c r="F69" s="19"/>
      <c r="G69" s="19"/>
      <c r="H69" s="15"/>
      <c r="I69" s="15"/>
      <c r="J69" s="15"/>
      <c r="K69" s="12" t="str">
        <f aca="false">IF(COUNT(I69,J69)=2,I69*J69,"")</f>
        <v/>
      </c>
      <c r="L69" s="13" t="str">
        <f aca="false">IF(K69="","",IF(K69&gt;=15,"Crítico",IF(K69&gt;=8,"Alto",IF(K69&gt;=4,"Medio","Bajo"))))</f>
        <v/>
      </c>
      <c r="M69" s="19"/>
      <c r="N69" s="15"/>
      <c r="O69" s="15"/>
      <c r="P69" s="15"/>
      <c r="Q69" s="15"/>
      <c r="R69" s="15"/>
      <c r="S69" s="12" t="str">
        <f aca="false">IF(COUNT(Q69,R69)=2,Q69*R69,"")</f>
        <v/>
      </c>
      <c r="T69" s="13" t="str">
        <f aca="false">IF(S69="","",IF(S69&gt;=15,"Crítico",IF(S69&gt;=8,"Alto",IF(S69&gt;=4,"Medio","Bajo"))))</f>
        <v/>
      </c>
      <c r="U69" s="15"/>
      <c r="V69" s="12" t="str">
        <f aca="false">IF(OR(S69="",U69=""),"",S69*U69)</f>
        <v/>
      </c>
      <c r="W69" s="20"/>
      <c r="X69" s="13" t="str">
        <f aca="false">IF(OR(S69="",W69=""),"",IF(S69&lt;=W69,"Sí","No — escalar"))</f>
        <v/>
      </c>
      <c r="Y69" s="15"/>
      <c r="Z69" s="19"/>
      <c r="AA69" s="15"/>
      <c r="AB69" s="15"/>
      <c r="AC69" s="16"/>
      <c r="AD69" s="16"/>
      <c r="AE69" s="16"/>
      <c r="AF69" s="13" t="str">
        <f aca="true">IF(AND(AE69&lt;&gt;"",AE69&lt;TODAY(),AG69&lt;&gt;"Cerrado"),"Vencido","")</f>
        <v/>
      </c>
      <c r="AG69" s="15"/>
      <c r="AH69" s="13" t="str">
        <f aca="true">IF(A69="","",IF(OR(Q69&gt;I69,R69&gt;J69),"Incoherente: residual &gt; inherente",IF(AND(Y69="Aceptar",AB69=""),"Aceptación sin aprobador",IF(AND(Y69="Aceptar",AD69&lt;&gt;"",AD69&lt;TODAY()),"Aceptación caducada","OK"))))</f>
        <v/>
      </c>
      <c r="AI69" s="15"/>
      <c r="AJ69" s="15"/>
      <c r="AK69" s="16"/>
      <c r="AL69" s="15"/>
      <c r="AM69" s="18" t="str">
        <f aca="false">IF(OR(AK69="",AL69=""),"",EDATE(AK69,IF(AL69="Mensual",1,IF(AL69="Trimestral",3,IF(AL69="Semestral",6,12)))))</f>
        <v/>
      </c>
      <c r="AN69" s="13" t="str">
        <f aca="true">IF(AM69="","",IF(AM69&lt;TODAY(),"Vencida",IF(AM69&lt;=TODAY()+30,"Por vencer","Vigente")))</f>
        <v/>
      </c>
      <c r="AO69" s="15"/>
    </row>
    <row r="70" customFormat="false" ht="15" hidden="false" customHeight="false" outlineLevel="0" collapsed="false">
      <c r="A70" s="15"/>
      <c r="B70" s="15"/>
      <c r="C70" s="15"/>
      <c r="D70" s="15"/>
      <c r="E70" s="19"/>
      <c r="F70" s="19"/>
      <c r="G70" s="19"/>
      <c r="H70" s="15"/>
      <c r="I70" s="15"/>
      <c r="J70" s="15"/>
      <c r="K70" s="12" t="str">
        <f aca="false">IF(COUNT(I70,J70)=2,I70*J70,"")</f>
        <v/>
      </c>
      <c r="L70" s="13" t="str">
        <f aca="false">IF(K70="","",IF(K70&gt;=15,"Crítico",IF(K70&gt;=8,"Alto",IF(K70&gt;=4,"Medio","Bajo"))))</f>
        <v/>
      </c>
      <c r="M70" s="19"/>
      <c r="N70" s="15"/>
      <c r="O70" s="15"/>
      <c r="P70" s="15"/>
      <c r="Q70" s="15"/>
      <c r="R70" s="15"/>
      <c r="S70" s="12" t="str">
        <f aca="false">IF(COUNT(Q70,R70)=2,Q70*R70,"")</f>
        <v/>
      </c>
      <c r="T70" s="13" t="str">
        <f aca="false">IF(S70="","",IF(S70&gt;=15,"Crítico",IF(S70&gt;=8,"Alto",IF(S70&gt;=4,"Medio","Bajo"))))</f>
        <v/>
      </c>
      <c r="U70" s="15"/>
      <c r="V70" s="12" t="str">
        <f aca="false">IF(OR(S70="",U70=""),"",S70*U70)</f>
        <v/>
      </c>
      <c r="W70" s="20"/>
      <c r="X70" s="13" t="str">
        <f aca="false">IF(OR(S70="",W70=""),"",IF(S70&lt;=W70,"Sí","No — escalar"))</f>
        <v/>
      </c>
      <c r="Y70" s="15"/>
      <c r="Z70" s="19"/>
      <c r="AA70" s="15"/>
      <c r="AB70" s="15"/>
      <c r="AC70" s="16"/>
      <c r="AD70" s="16"/>
      <c r="AE70" s="16"/>
      <c r="AF70" s="13" t="str">
        <f aca="true">IF(AND(AE70&lt;&gt;"",AE70&lt;TODAY(),AG70&lt;&gt;"Cerrado"),"Vencido","")</f>
        <v/>
      </c>
      <c r="AG70" s="15"/>
      <c r="AH70" s="13" t="str">
        <f aca="true">IF(A70="","",IF(OR(Q70&gt;I70,R70&gt;J70),"Incoherente: residual &gt; inherente",IF(AND(Y70="Aceptar",AB70=""),"Aceptación sin aprobador",IF(AND(Y70="Aceptar",AD70&lt;&gt;"",AD70&lt;TODAY()),"Aceptación caducada","OK"))))</f>
        <v/>
      </c>
      <c r="AI70" s="15"/>
      <c r="AJ70" s="15"/>
      <c r="AK70" s="16"/>
      <c r="AL70" s="15"/>
      <c r="AM70" s="18" t="str">
        <f aca="false">IF(OR(AK70="",AL70=""),"",EDATE(AK70,IF(AL70="Mensual",1,IF(AL70="Trimestral",3,IF(AL70="Semestral",6,12)))))</f>
        <v/>
      </c>
      <c r="AN70" s="13" t="str">
        <f aca="true">IF(AM70="","",IF(AM70&lt;TODAY(),"Vencida",IF(AM70&lt;=TODAY()+30,"Por vencer","Vigente")))</f>
        <v/>
      </c>
      <c r="AO70" s="15"/>
    </row>
    <row r="71" customFormat="false" ht="15" hidden="false" customHeight="false" outlineLevel="0" collapsed="false">
      <c r="A71" s="15"/>
      <c r="B71" s="15"/>
      <c r="C71" s="15"/>
      <c r="D71" s="15"/>
      <c r="E71" s="19"/>
      <c r="F71" s="19"/>
      <c r="G71" s="19"/>
      <c r="H71" s="15"/>
      <c r="I71" s="15"/>
      <c r="J71" s="15"/>
      <c r="K71" s="12" t="str">
        <f aca="false">IF(COUNT(I71,J71)=2,I71*J71,"")</f>
        <v/>
      </c>
      <c r="L71" s="13" t="str">
        <f aca="false">IF(K71="","",IF(K71&gt;=15,"Crítico",IF(K71&gt;=8,"Alto",IF(K71&gt;=4,"Medio","Bajo"))))</f>
        <v/>
      </c>
      <c r="M71" s="19"/>
      <c r="N71" s="15"/>
      <c r="O71" s="15"/>
      <c r="P71" s="15"/>
      <c r="Q71" s="15"/>
      <c r="R71" s="15"/>
      <c r="S71" s="12" t="str">
        <f aca="false">IF(COUNT(Q71,R71)=2,Q71*R71,"")</f>
        <v/>
      </c>
      <c r="T71" s="13" t="str">
        <f aca="false">IF(S71="","",IF(S71&gt;=15,"Crítico",IF(S71&gt;=8,"Alto",IF(S71&gt;=4,"Medio","Bajo"))))</f>
        <v/>
      </c>
      <c r="U71" s="15"/>
      <c r="V71" s="12" t="str">
        <f aca="false">IF(OR(S71="",U71=""),"",S71*U71)</f>
        <v/>
      </c>
      <c r="W71" s="20"/>
      <c r="X71" s="13" t="str">
        <f aca="false">IF(OR(S71="",W71=""),"",IF(S71&lt;=W71,"Sí","No — escalar"))</f>
        <v/>
      </c>
      <c r="Y71" s="15"/>
      <c r="Z71" s="19"/>
      <c r="AA71" s="15"/>
      <c r="AB71" s="15"/>
      <c r="AC71" s="16"/>
      <c r="AD71" s="16"/>
      <c r="AE71" s="16"/>
      <c r="AF71" s="13" t="str">
        <f aca="true">IF(AND(AE71&lt;&gt;"",AE71&lt;TODAY(),AG71&lt;&gt;"Cerrado"),"Vencido","")</f>
        <v/>
      </c>
      <c r="AG71" s="15"/>
      <c r="AH71" s="13" t="str">
        <f aca="true">IF(A71="","",IF(OR(Q71&gt;I71,R71&gt;J71),"Incoherente: residual &gt; inherente",IF(AND(Y71="Aceptar",AB71=""),"Aceptación sin aprobador",IF(AND(Y71="Aceptar",AD71&lt;&gt;"",AD71&lt;TODAY()),"Aceptación caducada","OK"))))</f>
        <v/>
      </c>
      <c r="AI71" s="15"/>
      <c r="AJ71" s="15"/>
      <c r="AK71" s="16"/>
      <c r="AL71" s="15"/>
      <c r="AM71" s="18" t="str">
        <f aca="false">IF(OR(AK71="",AL71=""),"",EDATE(AK71,IF(AL71="Mensual",1,IF(AL71="Trimestral",3,IF(AL71="Semestral",6,12)))))</f>
        <v/>
      </c>
      <c r="AN71" s="13" t="str">
        <f aca="true">IF(AM71="","",IF(AM71&lt;TODAY(),"Vencida",IF(AM71&lt;=TODAY()+30,"Por vencer","Vigente")))</f>
        <v/>
      </c>
      <c r="AO71" s="15"/>
    </row>
    <row r="72" customFormat="false" ht="15" hidden="false" customHeight="false" outlineLevel="0" collapsed="false">
      <c r="A72" s="15"/>
      <c r="B72" s="15"/>
      <c r="C72" s="15"/>
      <c r="D72" s="15"/>
      <c r="E72" s="19"/>
      <c r="F72" s="19"/>
      <c r="G72" s="19"/>
      <c r="H72" s="15"/>
      <c r="I72" s="15"/>
      <c r="J72" s="15"/>
      <c r="K72" s="12" t="str">
        <f aca="false">IF(COUNT(I72,J72)=2,I72*J72,"")</f>
        <v/>
      </c>
      <c r="L72" s="13" t="str">
        <f aca="false">IF(K72="","",IF(K72&gt;=15,"Crítico",IF(K72&gt;=8,"Alto",IF(K72&gt;=4,"Medio","Bajo"))))</f>
        <v/>
      </c>
      <c r="M72" s="19"/>
      <c r="N72" s="15"/>
      <c r="O72" s="15"/>
      <c r="P72" s="15"/>
      <c r="Q72" s="15"/>
      <c r="R72" s="15"/>
      <c r="S72" s="12" t="str">
        <f aca="false">IF(COUNT(Q72,R72)=2,Q72*R72,"")</f>
        <v/>
      </c>
      <c r="T72" s="13" t="str">
        <f aca="false">IF(S72="","",IF(S72&gt;=15,"Crítico",IF(S72&gt;=8,"Alto",IF(S72&gt;=4,"Medio","Bajo"))))</f>
        <v/>
      </c>
      <c r="U72" s="15"/>
      <c r="V72" s="12" t="str">
        <f aca="false">IF(OR(S72="",U72=""),"",S72*U72)</f>
        <v/>
      </c>
      <c r="W72" s="20"/>
      <c r="X72" s="13" t="str">
        <f aca="false">IF(OR(S72="",W72=""),"",IF(S72&lt;=W72,"Sí","No — escalar"))</f>
        <v/>
      </c>
      <c r="Y72" s="15"/>
      <c r="Z72" s="19"/>
      <c r="AA72" s="15"/>
      <c r="AB72" s="15"/>
      <c r="AC72" s="16"/>
      <c r="AD72" s="16"/>
      <c r="AE72" s="16"/>
      <c r="AF72" s="13" t="str">
        <f aca="true">IF(AND(AE72&lt;&gt;"",AE72&lt;TODAY(),AG72&lt;&gt;"Cerrado"),"Vencido","")</f>
        <v/>
      </c>
      <c r="AG72" s="15"/>
      <c r="AH72" s="13" t="str">
        <f aca="true">IF(A72="","",IF(OR(Q72&gt;I72,R72&gt;J72),"Incoherente: residual &gt; inherente",IF(AND(Y72="Aceptar",AB72=""),"Aceptación sin aprobador",IF(AND(Y72="Aceptar",AD72&lt;&gt;"",AD72&lt;TODAY()),"Aceptación caducada","OK"))))</f>
        <v/>
      </c>
      <c r="AI72" s="15"/>
      <c r="AJ72" s="15"/>
      <c r="AK72" s="16"/>
      <c r="AL72" s="15"/>
      <c r="AM72" s="18" t="str">
        <f aca="false">IF(OR(AK72="",AL72=""),"",EDATE(AK72,IF(AL72="Mensual",1,IF(AL72="Trimestral",3,IF(AL72="Semestral",6,12)))))</f>
        <v/>
      </c>
      <c r="AN72" s="13" t="str">
        <f aca="true">IF(AM72="","",IF(AM72&lt;TODAY(),"Vencida",IF(AM72&lt;=TODAY()+30,"Por vencer","Vigente")))</f>
        <v/>
      </c>
      <c r="AO72" s="15"/>
    </row>
    <row r="73" customFormat="false" ht="15" hidden="false" customHeight="false" outlineLevel="0" collapsed="false">
      <c r="A73" s="15"/>
      <c r="B73" s="15"/>
      <c r="C73" s="15"/>
      <c r="D73" s="15"/>
      <c r="E73" s="19"/>
      <c r="F73" s="19"/>
      <c r="G73" s="19"/>
      <c r="H73" s="15"/>
      <c r="I73" s="15"/>
      <c r="J73" s="15"/>
      <c r="K73" s="12" t="str">
        <f aca="false">IF(COUNT(I73,J73)=2,I73*J73,"")</f>
        <v/>
      </c>
      <c r="L73" s="13" t="str">
        <f aca="false">IF(K73="","",IF(K73&gt;=15,"Crítico",IF(K73&gt;=8,"Alto",IF(K73&gt;=4,"Medio","Bajo"))))</f>
        <v/>
      </c>
      <c r="M73" s="19"/>
      <c r="N73" s="15"/>
      <c r="O73" s="15"/>
      <c r="P73" s="15"/>
      <c r="Q73" s="15"/>
      <c r="R73" s="15"/>
      <c r="S73" s="12" t="str">
        <f aca="false">IF(COUNT(Q73,R73)=2,Q73*R73,"")</f>
        <v/>
      </c>
      <c r="T73" s="13" t="str">
        <f aca="false">IF(S73="","",IF(S73&gt;=15,"Crítico",IF(S73&gt;=8,"Alto",IF(S73&gt;=4,"Medio","Bajo"))))</f>
        <v/>
      </c>
      <c r="U73" s="15"/>
      <c r="V73" s="12" t="str">
        <f aca="false">IF(OR(S73="",U73=""),"",S73*U73)</f>
        <v/>
      </c>
      <c r="W73" s="20"/>
      <c r="X73" s="13" t="str">
        <f aca="false">IF(OR(S73="",W73=""),"",IF(S73&lt;=W73,"Sí","No — escalar"))</f>
        <v/>
      </c>
      <c r="Y73" s="15"/>
      <c r="Z73" s="19"/>
      <c r="AA73" s="15"/>
      <c r="AB73" s="15"/>
      <c r="AC73" s="16"/>
      <c r="AD73" s="16"/>
      <c r="AE73" s="16"/>
      <c r="AF73" s="13" t="str">
        <f aca="true">IF(AND(AE73&lt;&gt;"",AE73&lt;TODAY(),AG73&lt;&gt;"Cerrado"),"Vencido","")</f>
        <v/>
      </c>
      <c r="AG73" s="15"/>
      <c r="AH73" s="13" t="str">
        <f aca="true">IF(A73="","",IF(OR(Q73&gt;I73,R73&gt;J73),"Incoherente: residual &gt; inherente",IF(AND(Y73="Aceptar",AB73=""),"Aceptación sin aprobador",IF(AND(Y73="Aceptar",AD73&lt;&gt;"",AD73&lt;TODAY()),"Aceptación caducada","OK"))))</f>
        <v/>
      </c>
      <c r="AI73" s="15"/>
      <c r="AJ73" s="15"/>
      <c r="AK73" s="16"/>
      <c r="AL73" s="15"/>
      <c r="AM73" s="18" t="str">
        <f aca="false">IF(OR(AK73="",AL73=""),"",EDATE(AK73,IF(AL73="Mensual",1,IF(AL73="Trimestral",3,IF(AL73="Semestral",6,12)))))</f>
        <v/>
      </c>
      <c r="AN73" s="13" t="str">
        <f aca="true">IF(AM73="","",IF(AM73&lt;TODAY(),"Vencida",IF(AM73&lt;=TODAY()+30,"Por vencer","Vigente")))</f>
        <v/>
      </c>
      <c r="AO73" s="15"/>
    </row>
    <row r="74" customFormat="false" ht="15" hidden="false" customHeight="false" outlineLevel="0" collapsed="false">
      <c r="A74" s="15"/>
      <c r="B74" s="15"/>
      <c r="C74" s="15"/>
      <c r="D74" s="15"/>
      <c r="E74" s="19"/>
      <c r="F74" s="19"/>
      <c r="G74" s="19"/>
      <c r="H74" s="15"/>
      <c r="I74" s="15"/>
      <c r="J74" s="15"/>
      <c r="K74" s="12" t="str">
        <f aca="false">IF(COUNT(I74,J74)=2,I74*J74,"")</f>
        <v/>
      </c>
      <c r="L74" s="13" t="str">
        <f aca="false">IF(K74="","",IF(K74&gt;=15,"Crítico",IF(K74&gt;=8,"Alto",IF(K74&gt;=4,"Medio","Bajo"))))</f>
        <v/>
      </c>
      <c r="M74" s="19"/>
      <c r="N74" s="15"/>
      <c r="O74" s="15"/>
      <c r="P74" s="15"/>
      <c r="Q74" s="15"/>
      <c r="R74" s="15"/>
      <c r="S74" s="12" t="str">
        <f aca="false">IF(COUNT(Q74,R74)=2,Q74*R74,"")</f>
        <v/>
      </c>
      <c r="T74" s="13" t="str">
        <f aca="false">IF(S74="","",IF(S74&gt;=15,"Crítico",IF(S74&gt;=8,"Alto",IF(S74&gt;=4,"Medio","Bajo"))))</f>
        <v/>
      </c>
      <c r="U74" s="15"/>
      <c r="V74" s="12" t="str">
        <f aca="false">IF(OR(S74="",U74=""),"",S74*U74)</f>
        <v/>
      </c>
      <c r="W74" s="20"/>
      <c r="X74" s="13" t="str">
        <f aca="false">IF(OR(S74="",W74=""),"",IF(S74&lt;=W74,"Sí","No — escalar"))</f>
        <v/>
      </c>
      <c r="Y74" s="15"/>
      <c r="Z74" s="19"/>
      <c r="AA74" s="15"/>
      <c r="AB74" s="15"/>
      <c r="AC74" s="16"/>
      <c r="AD74" s="16"/>
      <c r="AE74" s="16"/>
      <c r="AF74" s="13" t="str">
        <f aca="true">IF(AND(AE74&lt;&gt;"",AE74&lt;TODAY(),AG74&lt;&gt;"Cerrado"),"Vencido","")</f>
        <v/>
      </c>
      <c r="AG74" s="15"/>
      <c r="AH74" s="13" t="str">
        <f aca="true">IF(A74="","",IF(OR(Q74&gt;I74,R74&gt;J74),"Incoherente: residual &gt; inherente",IF(AND(Y74="Aceptar",AB74=""),"Aceptación sin aprobador",IF(AND(Y74="Aceptar",AD74&lt;&gt;"",AD74&lt;TODAY()),"Aceptación caducada","OK"))))</f>
        <v/>
      </c>
      <c r="AI74" s="15"/>
      <c r="AJ74" s="15"/>
      <c r="AK74" s="16"/>
      <c r="AL74" s="15"/>
      <c r="AM74" s="18" t="str">
        <f aca="false">IF(OR(AK74="",AL74=""),"",EDATE(AK74,IF(AL74="Mensual",1,IF(AL74="Trimestral",3,IF(AL74="Semestral",6,12)))))</f>
        <v/>
      </c>
      <c r="AN74" s="13" t="str">
        <f aca="true">IF(AM74="","",IF(AM74&lt;TODAY(),"Vencida",IF(AM74&lt;=TODAY()+30,"Por vencer","Vigente")))</f>
        <v/>
      </c>
      <c r="AO74" s="15"/>
    </row>
    <row r="75" customFormat="false" ht="15" hidden="false" customHeight="false" outlineLevel="0" collapsed="false">
      <c r="A75" s="15"/>
      <c r="B75" s="15"/>
      <c r="C75" s="15"/>
      <c r="D75" s="15"/>
      <c r="E75" s="19"/>
      <c r="F75" s="19"/>
      <c r="G75" s="19"/>
      <c r="H75" s="15"/>
      <c r="I75" s="15"/>
      <c r="J75" s="15"/>
      <c r="K75" s="12" t="str">
        <f aca="false">IF(COUNT(I75,J75)=2,I75*J75,"")</f>
        <v/>
      </c>
      <c r="L75" s="13" t="str">
        <f aca="false">IF(K75="","",IF(K75&gt;=15,"Crítico",IF(K75&gt;=8,"Alto",IF(K75&gt;=4,"Medio","Bajo"))))</f>
        <v/>
      </c>
      <c r="M75" s="19"/>
      <c r="N75" s="15"/>
      <c r="O75" s="15"/>
      <c r="P75" s="15"/>
      <c r="Q75" s="15"/>
      <c r="R75" s="15"/>
      <c r="S75" s="12" t="str">
        <f aca="false">IF(COUNT(Q75,R75)=2,Q75*R75,"")</f>
        <v/>
      </c>
      <c r="T75" s="13" t="str">
        <f aca="false">IF(S75="","",IF(S75&gt;=15,"Crítico",IF(S75&gt;=8,"Alto",IF(S75&gt;=4,"Medio","Bajo"))))</f>
        <v/>
      </c>
      <c r="U75" s="15"/>
      <c r="V75" s="12" t="str">
        <f aca="false">IF(OR(S75="",U75=""),"",S75*U75)</f>
        <v/>
      </c>
      <c r="W75" s="20"/>
      <c r="X75" s="13" t="str">
        <f aca="false">IF(OR(S75="",W75=""),"",IF(S75&lt;=W75,"Sí","No — escalar"))</f>
        <v/>
      </c>
      <c r="Y75" s="15"/>
      <c r="Z75" s="19"/>
      <c r="AA75" s="15"/>
      <c r="AB75" s="15"/>
      <c r="AC75" s="16"/>
      <c r="AD75" s="16"/>
      <c r="AE75" s="16"/>
      <c r="AF75" s="13" t="str">
        <f aca="true">IF(AND(AE75&lt;&gt;"",AE75&lt;TODAY(),AG75&lt;&gt;"Cerrado"),"Vencido","")</f>
        <v/>
      </c>
      <c r="AG75" s="15"/>
      <c r="AH75" s="13" t="str">
        <f aca="true">IF(A75="","",IF(OR(Q75&gt;I75,R75&gt;J75),"Incoherente: residual &gt; inherente",IF(AND(Y75="Aceptar",AB75=""),"Aceptación sin aprobador",IF(AND(Y75="Aceptar",AD75&lt;&gt;"",AD75&lt;TODAY()),"Aceptación caducada","OK"))))</f>
        <v/>
      </c>
      <c r="AI75" s="15"/>
      <c r="AJ75" s="15"/>
      <c r="AK75" s="16"/>
      <c r="AL75" s="15"/>
      <c r="AM75" s="18" t="str">
        <f aca="false">IF(OR(AK75="",AL75=""),"",EDATE(AK75,IF(AL75="Mensual",1,IF(AL75="Trimestral",3,IF(AL75="Semestral",6,12)))))</f>
        <v/>
      </c>
      <c r="AN75" s="13" t="str">
        <f aca="true">IF(AM75="","",IF(AM75&lt;TODAY(),"Vencida",IF(AM75&lt;=TODAY()+30,"Por vencer","Vigente")))</f>
        <v/>
      </c>
      <c r="AO75" s="15"/>
    </row>
    <row r="76" customFormat="false" ht="15" hidden="false" customHeight="false" outlineLevel="0" collapsed="false">
      <c r="A76" s="15"/>
      <c r="B76" s="15"/>
      <c r="C76" s="15"/>
      <c r="D76" s="15"/>
      <c r="E76" s="19"/>
      <c r="F76" s="19"/>
      <c r="G76" s="19"/>
      <c r="H76" s="15"/>
      <c r="I76" s="15"/>
      <c r="J76" s="15"/>
      <c r="K76" s="12" t="str">
        <f aca="false">IF(COUNT(I76,J76)=2,I76*J76,"")</f>
        <v/>
      </c>
      <c r="L76" s="13" t="str">
        <f aca="false">IF(K76="","",IF(K76&gt;=15,"Crítico",IF(K76&gt;=8,"Alto",IF(K76&gt;=4,"Medio","Bajo"))))</f>
        <v/>
      </c>
      <c r="M76" s="19"/>
      <c r="N76" s="15"/>
      <c r="O76" s="15"/>
      <c r="P76" s="15"/>
      <c r="Q76" s="15"/>
      <c r="R76" s="15"/>
      <c r="S76" s="12" t="str">
        <f aca="false">IF(COUNT(Q76,R76)=2,Q76*R76,"")</f>
        <v/>
      </c>
      <c r="T76" s="13" t="str">
        <f aca="false">IF(S76="","",IF(S76&gt;=15,"Crítico",IF(S76&gt;=8,"Alto",IF(S76&gt;=4,"Medio","Bajo"))))</f>
        <v/>
      </c>
      <c r="U76" s="15"/>
      <c r="V76" s="12" t="str">
        <f aca="false">IF(OR(S76="",U76=""),"",S76*U76)</f>
        <v/>
      </c>
      <c r="W76" s="20"/>
      <c r="X76" s="13" t="str">
        <f aca="false">IF(OR(S76="",W76=""),"",IF(S76&lt;=W76,"Sí","No — escalar"))</f>
        <v/>
      </c>
      <c r="Y76" s="15"/>
      <c r="Z76" s="19"/>
      <c r="AA76" s="15"/>
      <c r="AB76" s="15"/>
      <c r="AC76" s="16"/>
      <c r="AD76" s="16"/>
      <c r="AE76" s="16"/>
      <c r="AF76" s="13" t="str">
        <f aca="true">IF(AND(AE76&lt;&gt;"",AE76&lt;TODAY(),AG76&lt;&gt;"Cerrado"),"Vencido","")</f>
        <v/>
      </c>
      <c r="AG76" s="15"/>
      <c r="AH76" s="13" t="str">
        <f aca="true">IF(A76="","",IF(OR(Q76&gt;I76,R76&gt;J76),"Incoherente: residual &gt; inherente",IF(AND(Y76="Aceptar",AB76=""),"Aceptación sin aprobador",IF(AND(Y76="Aceptar",AD76&lt;&gt;"",AD76&lt;TODAY()),"Aceptación caducada","OK"))))</f>
        <v/>
      </c>
      <c r="AI76" s="15"/>
      <c r="AJ76" s="15"/>
      <c r="AK76" s="16"/>
      <c r="AL76" s="15"/>
      <c r="AM76" s="18" t="str">
        <f aca="false">IF(OR(AK76="",AL76=""),"",EDATE(AK76,IF(AL76="Mensual",1,IF(AL76="Trimestral",3,IF(AL76="Semestral",6,12)))))</f>
        <v/>
      </c>
      <c r="AN76" s="13" t="str">
        <f aca="true">IF(AM76="","",IF(AM76&lt;TODAY(),"Vencida",IF(AM76&lt;=TODAY()+30,"Por vencer","Vigente")))</f>
        <v/>
      </c>
      <c r="AO76" s="15"/>
    </row>
    <row r="77" customFormat="false" ht="15" hidden="false" customHeight="false" outlineLevel="0" collapsed="false">
      <c r="A77" s="15"/>
      <c r="B77" s="15"/>
      <c r="C77" s="15"/>
      <c r="D77" s="15"/>
      <c r="E77" s="19"/>
      <c r="F77" s="19"/>
      <c r="G77" s="19"/>
      <c r="H77" s="15"/>
      <c r="I77" s="15"/>
      <c r="J77" s="15"/>
      <c r="K77" s="12" t="str">
        <f aca="false">IF(COUNT(I77,J77)=2,I77*J77,"")</f>
        <v/>
      </c>
      <c r="L77" s="13" t="str">
        <f aca="false">IF(K77="","",IF(K77&gt;=15,"Crítico",IF(K77&gt;=8,"Alto",IF(K77&gt;=4,"Medio","Bajo"))))</f>
        <v/>
      </c>
      <c r="M77" s="19"/>
      <c r="N77" s="15"/>
      <c r="O77" s="15"/>
      <c r="P77" s="15"/>
      <c r="Q77" s="15"/>
      <c r="R77" s="15"/>
      <c r="S77" s="12" t="str">
        <f aca="false">IF(COUNT(Q77,R77)=2,Q77*R77,"")</f>
        <v/>
      </c>
      <c r="T77" s="13" t="str">
        <f aca="false">IF(S77="","",IF(S77&gt;=15,"Crítico",IF(S77&gt;=8,"Alto",IF(S77&gt;=4,"Medio","Bajo"))))</f>
        <v/>
      </c>
      <c r="U77" s="15"/>
      <c r="V77" s="12" t="str">
        <f aca="false">IF(OR(S77="",U77=""),"",S77*U77)</f>
        <v/>
      </c>
      <c r="W77" s="20"/>
      <c r="X77" s="13" t="str">
        <f aca="false">IF(OR(S77="",W77=""),"",IF(S77&lt;=W77,"Sí","No — escalar"))</f>
        <v/>
      </c>
      <c r="Y77" s="15"/>
      <c r="Z77" s="19"/>
      <c r="AA77" s="15"/>
      <c r="AB77" s="15"/>
      <c r="AC77" s="16"/>
      <c r="AD77" s="16"/>
      <c r="AE77" s="16"/>
      <c r="AF77" s="13" t="str">
        <f aca="true">IF(AND(AE77&lt;&gt;"",AE77&lt;TODAY(),AG77&lt;&gt;"Cerrado"),"Vencido","")</f>
        <v/>
      </c>
      <c r="AG77" s="15"/>
      <c r="AH77" s="13" t="str">
        <f aca="true">IF(A77="","",IF(OR(Q77&gt;I77,R77&gt;J77),"Incoherente: residual &gt; inherente",IF(AND(Y77="Aceptar",AB77=""),"Aceptación sin aprobador",IF(AND(Y77="Aceptar",AD77&lt;&gt;"",AD77&lt;TODAY()),"Aceptación caducada","OK"))))</f>
        <v/>
      </c>
      <c r="AI77" s="15"/>
      <c r="AJ77" s="15"/>
      <c r="AK77" s="16"/>
      <c r="AL77" s="15"/>
      <c r="AM77" s="18" t="str">
        <f aca="false">IF(OR(AK77="",AL77=""),"",EDATE(AK77,IF(AL77="Mensual",1,IF(AL77="Trimestral",3,IF(AL77="Semestral",6,12)))))</f>
        <v/>
      </c>
      <c r="AN77" s="13" t="str">
        <f aca="true">IF(AM77="","",IF(AM77&lt;TODAY(),"Vencida",IF(AM77&lt;=TODAY()+30,"Por vencer","Vigente")))</f>
        <v/>
      </c>
      <c r="AO77" s="15"/>
    </row>
    <row r="78" customFormat="false" ht="15" hidden="false" customHeight="false" outlineLevel="0" collapsed="false">
      <c r="A78" s="15"/>
      <c r="B78" s="15"/>
      <c r="C78" s="15"/>
      <c r="D78" s="15"/>
      <c r="E78" s="19"/>
      <c r="F78" s="19"/>
      <c r="G78" s="19"/>
      <c r="H78" s="15"/>
      <c r="I78" s="15"/>
      <c r="J78" s="15"/>
      <c r="K78" s="12" t="str">
        <f aca="false">IF(COUNT(I78,J78)=2,I78*J78,"")</f>
        <v/>
      </c>
      <c r="L78" s="13" t="str">
        <f aca="false">IF(K78="","",IF(K78&gt;=15,"Crítico",IF(K78&gt;=8,"Alto",IF(K78&gt;=4,"Medio","Bajo"))))</f>
        <v/>
      </c>
      <c r="M78" s="19"/>
      <c r="N78" s="15"/>
      <c r="O78" s="15"/>
      <c r="P78" s="15"/>
      <c r="Q78" s="15"/>
      <c r="R78" s="15"/>
      <c r="S78" s="12" t="str">
        <f aca="false">IF(COUNT(Q78,R78)=2,Q78*R78,"")</f>
        <v/>
      </c>
      <c r="T78" s="13" t="str">
        <f aca="false">IF(S78="","",IF(S78&gt;=15,"Crítico",IF(S78&gt;=8,"Alto",IF(S78&gt;=4,"Medio","Bajo"))))</f>
        <v/>
      </c>
      <c r="U78" s="15"/>
      <c r="V78" s="12" t="str">
        <f aca="false">IF(OR(S78="",U78=""),"",S78*U78)</f>
        <v/>
      </c>
      <c r="W78" s="20"/>
      <c r="X78" s="13" t="str">
        <f aca="false">IF(OR(S78="",W78=""),"",IF(S78&lt;=W78,"Sí","No — escalar"))</f>
        <v/>
      </c>
      <c r="Y78" s="15"/>
      <c r="Z78" s="19"/>
      <c r="AA78" s="15"/>
      <c r="AB78" s="15"/>
      <c r="AC78" s="16"/>
      <c r="AD78" s="16"/>
      <c r="AE78" s="16"/>
      <c r="AF78" s="13" t="str">
        <f aca="true">IF(AND(AE78&lt;&gt;"",AE78&lt;TODAY(),AG78&lt;&gt;"Cerrado"),"Vencido","")</f>
        <v/>
      </c>
      <c r="AG78" s="15"/>
      <c r="AH78" s="13" t="str">
        <f aca="true">IF(A78="","",IF(OR(Q78&gt;I78,R78&gt;J78),"Incoherente: residual &gt; inherente",IF(AND(Y78="Aceptar",AB78=""),"Aceptación sin aprobador",IF(AND(Y78="Aceptar",AD78&lt;&gt;"",AD78&lt;TODAY()),"Aceptación caducada","OK"))))</f>
        <v/>
      </c>
      <c r="AI78" s="15"/>
      <c r="AJ78" s="15"/>
      <c r="AK78" s="16"/>
      <c r="AL78" s="15"/>
      <c r="AM78" s="18" t="str">
        <f aca="false">IF(OR(AK78="",AL78=""),"",EDATE(AK78,IF(AL78="Mensual",1,IF(AL78="Trimestral",3,IF(AL78="Semestral",6,12)))))</f>
        <v/>
      </c>
      <c r="AN78" s="13" t="str">
        <f aca="true">IF(AM78="","",IF(AM78&lt;TODAY(),"Vencida",IF(AM78&lt;=TODAY()+30,"Por vencer","Vigente")))</f>
        <v/>
      </c>
      <c r="AO78" s="15"/>
    </row>
    <row r="79" customFormat="false" ht="15" hidden="false" customHeight="false" outlineLevel="0" collapsed="false">
      <c r="A79" s="15"/>
      <c r="B79" s="15"/>
      <c r="C79" s="15"/>
      <c r="D79" s="15"/>
      <c r="E79" s="19"/>
      <c r="F79" s="19"/>
      <c r="G79" s="19"/>
      <c r="H79" s="15"/>
      <c r="I79" s="15"/>
      <c r="J79" s="15"/>
      <c r="K79" s="12" t="str">
        <f aca="false">IF(COUNT(I79,J79)=2,I79*J79,"")</f>
        <v/>
      </c>
      <c r="L79" s="13" t="str">
        <f aca="false">IF(K79="","",IF(K79&gt;=15,"Crítico",IF(K79&gt;=8,"Alto",IF(K79&gt;=4,"Medio","Bajo"))))</f>
        <v/>
      </c>
      <c r="M79" s="19"/>
      <c r="N79" s="15"/>
      <c r="O79" s="15"/>
      <c r="P79" s="15"/>
      <c r="Q79" s="15"/>
      <c r="R79" s="15"/>
      <c r="S79" s="12" t="str">
        <f aca="false">IF(COUNT(Q79,R79)=2,Q79*R79,"")</f>
        <v/>
      </c>
      <c r="T79" s="13" t="str">
        <f aca="false">IF(S79="","",IF(S79&gt;=15,"Crítico",IF(S79&gt;=8,"Alto",IF(S79&gt;=4,"Medio","Bajo"))))</f>
        <v/>
      </c>
      <c r="U79" s="15"/>
      <c r="V79" s="12" t="str">
        <f aca="false">IF(OR(S79="",U79=""),"",S79*U79)</f>
        <v/>
      </c>
      <c r="W79" s="20"/>
      <c r="X79" s="13" t="str">
        <f aca="false">IF(OR(S79="",W79=""),"",IF(S79&lt;=W79,"Sí","No — escalar"))</f>
        <v/>
      </c>
      <c r="Y79" s="15"/>
      <c r="Z79" s="19"/>
      <c r="AA79" s="15"/>
      <c r="AB79" s="15"/>
      <c r="AC79" s="16"/>
      <c r="AD79" s="16"/>
      <c r="AE79" s="16"/>
      <c r="AF79" s="13" t="str">
        <f aca="true">IF(AND(AE79&lt;&gt;"",AE79&lt;TODAY(),AG79&lt;&gt;"Cerrado"),"Vencido","")</f>
        <v/>
      </c>
      <c r="AG79" s="15"/>
      <c r="AH79" s="13" t="str">
        <f aca="true">IF(A79="","",IF(OR(Q79&gt;I79,R79&gt;J79),"Incoherente: residual &gt; inherente",IF(AND(Y79="Aceptar",AB79=""),"Aceptación sin aprobador",IF(AND(Y79="Aceptar",AD79&lt;&gt;"",AD79&lt;TODAY()),"Aceptación caducada","OK"))))</f>
        <v/>
      </c>
      <c r="AI79" s="15"/>
      <c r="AJ79" s="15"/>
      <c r="AK79" s="16"/>
      <c r="AL79" s="15"/>
      <c r="AM79" s="18" t="str">
        <f aca="false">IF(OR(AK79="",AL79=""),"",EDATE(AK79,IF(AL79="Mensual",1,IF(AL79="Trimestral",3,IF(AL79="Semestral",6,12)))))</f>
        <v/>
      </c>
      <c r="AN79" s="13" t="str">
        <f aca="true">IF(AM79="","",IF(AM79&lt;TODAY(),"Vencida",IF(AM79&lt;=TODAY()+30,"Por vencer","Vigente")))</f>
        <v/>
      </c>
      <c r="AO79" s="15"/>
    </row>
    <row r="80" customFormat="false" ht="15" hidden="false" customHeight="false" outlineLevel="0" collapsed="false">
      <c r="A80" s="15"/>
      <c r="B80" s="15"/>
      <c r="C80" s="15"/>
      <c r="D80" s="15"/>
      <c r="E80" s="19"/>
      <c r="F80" s="19"/>
      <c r="G80" s="19"/>
      <c r="H80" s="15"/>
      <c r="I80" s="15"/>
      <c r="J80" s="15"/>
      <c r="K80" s="12" t="str">
        <f aca="false">IF(COUNT(I80,J80)=2,I80*J80,"")</f>
        <v/>
      </c>
      <c r="L80" s="13" t="str">
        <f aca="false">IF(K80="","",IF(K80&gt;=15,"Crítico",IF(K80&gt;=8,"Alto",IF(K80&gt;=4,"Medio","Bajo"))))</f>
        <v/>
      </c>
      <c r="M80" s="19"/>
      <c r="N80" s="15"/>
      <c r="O80" s="15"/>
      <c r="P80" s="15"/>
      <c r="Q80" s="15"/>
      <c r="R80" s="15"/>
      <c r="S80" s="12" t="str">
        <f aca="false">IF(COUNT(Q80,R80)=2,Q80*R80,"")</f>
        <v/>
      </c>
      <c r="T80" s="13" t="str">
        <f aca="false">IF(S80="","",IF(S80&gt;=15,"Crítico",IF(S80&gt;=8,"Alto",IF(S80&gt;=4,"Medio","Bajo"))))</f>
        <v/>
      </c>
      <c r="U80" s="15"/>
      <c r="V80" s="12" t="str">
        <f aca="false">IF(OR(S80="",U80=""),"",S80*U80)</f>
        <v/>
      </c>
      <c r="W80" s="20"/>
      <c r="X80" s="13" t="str">
        <f aca="false">IF(OR(S80="",W80=""),"",IF(S80&lt;=W80,"Sí","No — escalar"))</f>
        <v/>
      </c>
      <c r="Y80" s="15"/>
      <c r="Z80" s="19"/>
      <c r="AA80" s="15"/>
      <c r="AB80" s="15"/>
      <c r="AC80" s="16"/>
      <c r="AD80" s="16"/>
      <c r="AE80" s="16"/>
      <c r="AF80" s="13" t="str">
        <f aca="true">IF(AND(AE80&lt;&gt;"",AE80&lt;TODAY(),AG80&lt;&gt;"Cerrado"),"Vencido","")</f>
        <v/>
      </c>
      <c r="AG80" s="15"/>
      <c r="AH80" s="13" t="str">
        <f aca="true">IF(A80="","",IF(OR(Q80&gt;I80,R80&gt;J80),"Incoherente: residual &gt; inherente",IF(AND(Y80="Aceptar",AB80=""),"Aceptación sin aprobador",IF(AND(Y80="Aceptar",AD80&lt;&gt;"",AD80&lt;TODAY()),"Aceptación caducada","OK"))))</f>
        <v/>
      </c>
      <c r="AI80" s="15"/>
      <c r="AJ80" s="15"/>
      <c r="AK80" s="16"/>
      <c r="AL80" s="15"/>
      <c r="AM80" s="18" t="str">
        <f aca="false">IF(OR(AK80="",AL80=""),"",EDATE(AK80,IF(AL80="Mensual",1,IF(AL80="Trimestral",3,IF(AL80="Semestral",6,12)))))</f>
        <v/>
      </c>
      <c r="AN80" s="13" t="str">
        <f aca="true">IF(AM80="","",IF(AM80&lt;TODAY(),"Vencida",IF(AM80&lt;=TODAY()+30,"Por vencer","Vigente")))</f>
        <v/>
      </c>
      <c r="AO80" s="15"/>
    </row>
    <row r="81" customFormat="false" ht="15" hidden="false" customHeight="false" outlineLevel="0" collapsed="false">
      <c r="A81" s="15"/>
      <c r="B81" s="15"/>
      <c r="C81" s="15"/>
      <c r="D81" s="15"/>
      <c r="E81" s="19"/>
      <c r="F81" s="19"/>
      <c r="G81" s="19"/>
      <c r="H81" s="15"/>
      <c r="I81" s="15"/>
      <c r="J81" s="15"/>
      <c r="K81" s="12" t="str">
        <f aca="false">IF(COUNT(I81,J81)=2,I81*J81,"")</f>
        <v/>
      </c>
      <c r="L81" s="13" t="str">
        <f aca="false">IF(K81="","",IF(K81&gt;=15,"Crítico",IF(K81&gt;=8,"Alto",IF(K81&gt;=4,"Medio","Bajo"))))</f>
        <v/>
      </c>
      <c r="M81" s="19"/>
      <c r="N81" s="15"/>
      <c r="O81" s="15"/>
      <c r="P81" s="15"/>
      <c r="Q81" s="15"/>
      <c r="R81" s="15"/>
      <c r="S81" s="12" t="str">
        <f aca="false">IF(COUNT(Q81,R81)=2,Q81*R81,"")</f>
        <v/>
      </c>
      <c r="T81" s="13" t="str">
        <f aca="false">IF(S81="","",IF(S81&gt;=15,"Crítico",IF(S81&gt;=8,"Alto",IF(S81&gt;=4,"Medio","Bajo"))))</f>
        <v/>
      </c>
      <c r="U81" s="15"/>
      <c r="V81" s="12" t="str">
        <f aca="false">IF(OR(S81="",U81=""),"",S81*U81)</f>
        <v/>
      </c>
      <c r="W81" s="20"/>
      <c r="X81" s="13" t="str">
        <f aca="false">IF(OR(S81="",W81=""),"",IF(S81&lt;=W81,"Sí","No — escalar"))</f>
        <v/>
      </c>
      <c r="Y81" s="15"/>
      <c r="Z81" s="19"/>
      <c r="AA81" s="15"/>
      <c r="AB81" s="15"/>
      <c r="AC81" s="16"/>
      <c r="AD81" s="16"/>
      <c r="AE81" s="16"/>
      <c r="AF81" s="13" t="str">
        <f aca="true">IF(AND(AE81&lt;&gt;"",AE81&lt;TODAY(),AG81&lt;&gt;"Cerrado"),"Vencido","")</f>
        <v/>
      </c>
      <c r="AG81" s="15"/>
      <c r="AH81" s="13" t="str">
        <f aca="true">IF(A81="","",IF(OR(Q81&gt;I81,R81&gt;J81),"Incoherente: residual &gt; inherente",IF(AND(Y81="Aceptar",AB81=""),"Aceptación sin aprobador",IF(AND(Y81="Aceptar",AD81&lt;&gt;"",AD81&lt;TODAY()),"Aceptación caducada","OK"))))</f>
        <v/>
      </c>
      <c r="AI81" s="15"/>
      <c r="AJ81" s="15"/>
      <c r="AK81" s="16"/>
      <c r="AL81" s="15"/>
      <c r="AM81" s="18" t="str">
        <f aca="false">IF(OR(AK81="",AL81=""),"",EDATE(AK81,IF(AL81="Mensual",1,IF(AL81="Trimestral",3,IF(AL81="Semestral",6,12)))))</f>
        <v/>
      </c>
      <c r="AN81" s="13" t="str">
        <f aca="true">IF(AM81="","",IF(AM81&lt;TODAY(),"Vencida",IF(AM81&lt;=TODAY()+30,"Por vencer","Vigente")))</f>
        <v/>
      </c>
      <c r="AO81" s="15"/>
    </row>
    <row r="82" customFormat="false" ht="15" hidden="false" customHeight="false" outlineLevel="0" collapsed="false">
      <c r="A82" s="15"/>
      <c r="B82" s="15"/>
      <c r="C82" s="15"/>
      <c r="D82" s="15"/>
      <c r="E82" s="19"/>
      <c r="F82" s="19"/>
      <c r="G82" s="19"/>
      <c r="H82" s="15"/>
      <c r="I82" s="15"/>
      <c r="J82" s="15"/>
      <c r="K82" s="12" t="str">
        <f aca="false">IF(COUNT(I82,J82)=2,I82*J82,"")</f>
        <v/>
      </c>
      <c r="L82" s="13" t="str">
        <f aca="false">IF(K82="","",IF(K82&gt;=15,"Crítico",IF(K82&gt;=8,"Alto",IF(K82&gt;=4,"Medio","Bajo"))))</f>
        <v/>
      </c>
      <c r="M82" s="19"/>
      <c r="N82" s="15"/>
      <c r="O82" s="15"/>
      <c r="P82" s="15"/>
      <c r="Q82" s="15"/>
      <c r="R82" s="15"/>
      <c r="S82" s="12" t="str">
        <f aca="false">IF(COUNT(Q82,R82)=2,Q82*R82,"")</f>
        <v/>
      </c>
      <c r="T82" s="13" t="str">
        <f aca="false">IF(S82="","",IF(S82&gt;=15,"Crítico",IF(S82&gt;=8,"Alto",IF(S82&gt;=4,"Medio","Bajo"))))</f>
        <v/>
      </c>
      <c r="U82" s="15"/>
      <c r="V82" s="12" t="str">
        <f aca="false">IF(OR(S82="",U82=""),"",S82*U82)</f>
        <v/>
      </c>
      <c r="W82" s="20"/>
      <c r="X82" s="13" t="str">
        <f aca="false">IF(OR(S82="",W82=""),"",IF(S82&lt;=W82,"Sí","No — escalar"))</f>
        <v/>
      </c>
      <c r="Y82" s="15"/>
      <c r="Z82" s="19"/>
      <c r="AA82" s="15"/>
      <c r="AB82" s="15"/>
      <c r="AC82" s="16"/>
      <c r="AD82" s="16"/>
      <c r="AE82" s="16"/>
      <c r="AF82" s="13" t="str">
        <f aca="true">IF(AND(AE82&lt;&gt;"",AE82&lt;TODAY(),AG82&lt;&gt;"Cerrado"),"Vencido","")</f>
        <v/>
      </c>
      <c r="AG82" s="15"/>
      <c r="AH82" s="13" t="str">
        <f aca="true">IF(A82="","",IF(OR(Q82&gt;I82,R82&gt;J82),"Incoherente: residual &gt; inherente",IF(AND(Y82="Aceptar",AB82=""),"Aceptación sin aprobador",IF(AND(Y82="Aceptar",AD82&lt;&gt;"",AD82&lt;TODAY()),"Aceptación caducada","OK"))))</f>
        <v/>
      </c>
      <c r="AI82" s="15"/>
      <c r="AJ82" s="15"/>
      <c r="AK82" s="16"/>
      <c r="AL82" s="15"/>
      <c r="AM82" s="18" t="str">
        <f aca="false">IF(OR(AK82="",AL82=""),"",EDATE(AK82,IF(AL82="Mensual",1,IF(AL82="Trimestral",3,IF(AL82="Semestral",6,12)))))</f>
        <v/>
      </c>
      <c r="AN82" s="13" t="str">
        <f aca="true">IF(AM82="","",IF(AM82&lt;TODAY(),"Vencida",IF(AM82&lt;=TODAY()+30,"Por vencer","Vigente")))</f>
        <v/>
      </c>
      <c r="AO82" s="15"/>
    </row>
    <row r="83" customFormat="false" ht="15" hidden="false" customHeight="false" outlineLevel="0" collapsed="false">
      <c r="A83" s="15"/>
      <c r="B83" s="15"/>
      <c r="C83" s="15"/>
      <c r="D83" s="15"/>
      <c r="E83" s="19"/>
      <c r="F83" s="19"/>
      <c r="G83" s="19"/>
      <c r="H83" s="15"/>
      <c r="I83" s="15"/>
      <c r="J83" s="15"/>
      <c r="K83" s="12" t="str">
        <f aca="false">IF(COUNT(I83,J83)=2,I83*J83,"")</f>
        <v/>
      </c>
      <c r="L83" s="13" t="str">
        <f aca="false">IF(K83="","",IF(K83&gt;=15,"Crítico",IF(K83&gt;=8,"Alto",IF(K83&gt;=4,"Medio","Bajo"))))</f>
        <v/>
      </c>
      <c r="M83" s="19"/>
      <c r="N83" s="15"/>
      <c r="O83" s="15"/>
      <c r="P83" s="15"/>
      <c r="Q83" s="15"/>
      <c r="R83" s="15"/>
      <c r="S83" s="12" t="str">
        <f aca="false">IF(COUNT(Q83,R83)=2,Q83*R83,"")</f>
        <v/>
      </c>
      <c r="T83" s="13" t="str">
        <f aca="false">IF(S83="","",IF(S83&gt;=15,"Crítico",IF(S83&gt;=8,"Alto",IF(S83&gt;=4,"Medio","Bajo"))))</f>
        <v/>
      </c>
      <c r="U83" s="15"/>
      <c r="V83" s="12" t="str">
        <f aca="false">IF(OR(S83="",U83=""),"",S83*U83)</f>
        <v/>
      </c>
      <c r="W83" s="20"/>
      <c r="X83" s="13" t="str">
        <f aca="false">IF(OR(S83="",W83=""),"",IF(S83&lt;=W83,"Sí","No — escalar"))</f>
        <v/>
      </c>
      <c r="Y83" s="15"/>
      <c r="Z83" s="19"/>
      <c r="AA83" s="15"/>
      <c r="AB83" s="15"/>
      <c r="AC83" s="16"/>
      <c r="AD83" s="16"/>
      <c r="AE83" s="16"/>
      <c r="AF83" s="13" t="str">
        <f aca="true">IF(AND(AE83&lt;&gt;"",AE83&lt;TODAY(),AG83&lt;&gt;"Cerrado"),"Vencido","")</f>
        <v/>
      </c>
      <c r="AG83" s="15"/>
      <c r="AH83" s="13" t="str">
        <f aca="true">IF(A83="","",IF(OR(Q83&gt;I83,R83&gt;J83),"Incoherente: residual &gt; inherente",IF(AND(Y83="Aceptar",AB83=""),"Aceptación sin aprobador",IF(AND(Y83="Aceptar",AD83&lt;&gt;"",AD83&lt;TODAY()),"Aceptación caducada","OK"))))</f>
        <v/>
      </c>
      <c r="AI83" s="15"/>
      <c r="AJ83" s="15"/>
      <c r="AK83" s="16"/>
      <c r="AL83" s="15"/>
      <c r="AM83" s="18" t="str">
        <f aca="false">IF(OR(AK83="",AL83=""),"",EDATE(AK83,IF(AL83="Mensual",1,IF(AL83="Trimestral",3,IF(AL83="Semestral",6,12)))))</f>
        <v/>
      </c>
      <c r="AN83" s="13" t="str">
        <f aca="true">IF(AM83="","",IF(AM83&lt;TODAY(),"Vencida",IF(AM83&lt;=TODAY()+30,"Por vencer","Vigente")))</f>
        <v/>
      </c>
      <c r="AO83" s="15"/>
    </row>
    <row r="84" customFormat="false" ht="15" hidden="false" customHeight="false" outlineLevel="0" collapsed="false">
      <c r="A84" s="15"/>
      <c r="B84" s="15"/>
      <c r="C84" s="15"/>
      <c r="D84" s="15"/>
      <c r="E84" s="19"/>
      <c r="F84" s="19"/>
      <c r="G84" s="19"/>
      <c r="H84" s="15"/>
      <c r="I84" s="15"/>
      <c r="J84" s="15"/>
      <c r="K84" s="12" t="str">
        <f aca="false">IF(COUNT(I84,J84)=2,I84*J84,"")</f>
        <v/>
      </c>
      <c r="L84" s="13" t="str">
        <f aca="false">IF(K84="","",IF(K84&gt;=15,"Crítico",IF(K84&gt;=8,"Alto",IF(K84&gt;=4,"Medio","Bajo"))))</f>
        <v/>
      </c>
      <c r="M84" s="19"/>
      <c r="N84" s="15"/>
      <c r="O84" s="15"/>
      <c r="P84" s="15"/>
      <c r="Q84" s="15"/>
      <c r="R84" s="15"/>
      <c r="S84" s="12" t="str">
        <f aca="false">IF(COUNT(Q84,R84)=2,Q84*R84,"")</f>
        <v/>
      </c>
      <c r="T84" s="13" t="str">
        <f aca="false">IF(S84="","",IF(S84&gt;=15,"Crítico",IF(S84&gt;=8,"Alto",IF(S84&gt;=4,"Medio","Bajo"))))</f>
        <v/>
      </c>
      <c r="U84" s="15"/>
      <c r="V84" s="12" t="str">
        <f aca="false">IF(OR(S84="",U84=""),"",S84*U84)</f>
        <v/>
      </c>
      <c r="W84" s="20"/>
      <c r="X84" s="13" t="str">
        <f aca="false">IF(OR(S84="",W84=""),"",IF(S84&lt;=W84,"Sí","No — escalar"))</f>
        <v/>
      </c>
      <c r="Y84" s="15"/>
      <c r="Z84" s="19"/>
      <c r="AA84" s="15"/>
      <c r="AB84" s="15"/>
      <c r="AC84" s="16"/>
      <c r="AD84" s="16"/>
      <c r="AE84" s="16"/>
      <c r="AF84" s="13" t="str">
        <f aca="true">IF(AND(AE84&lt;&gt;"",AE84&lt;TODAY(),AG84&lt;&gt;"Cerrado"),"Vencido","")</f>
        <v/>
      </c>
      <c r="AG84" s="15"/>
      <c r="AH84" s="13" t="str">
        <f aca="true">IF(A84="","",IF(OR(Q84&gt;I84,R84&gt;J84),"Incoherente: residual &gt; inherente",IF(AND(Y84="Aceptar",AB84=""),"Aceptación sin aprobador",IF(AND(Y84="Aceptar",AD84&lt;&gt;"",AD84&lt;TODAY()),"Aceptación caducada","OK"))))</f>
        <v/>
      </c>
      <c r="AI84" s="15"/>
      <c r="AJ84" s="15"/>
      <c r="AK84" s="16"/>
      <c r="AL84" s="15"/>
      <c r="AM84" s="18" t="str">
        <f aca="false">IF(OR(AK84="",AL84=""),"",EDATE(AK84,IF(AL84="Mensual",1,IF(AL84="Trimestral",3,IF(AL84="Semestral",6,12)))))</f>
        <v/>
      </c>
      <c r="AN84" s="13" t="str">
        <f aca="true">IF(AM84="","",IF(AM84&lt;TODAY(),"Vencida",IF(AM84&lt;=TODAY()+30,"Por vencer","Vigente")))</f>
        <v/>
      </c>
      <c r="AO84" s="15"/>
    </row>
    <row r="85" customFormat="false" ht="15" hidden="false" customHeight="false" outlineLevel="0" collapsed="false">
      <c r="A85" s="15"/>
      <c r="B85" s="15"/>
      <c r="C85" s="15"/>
      <c r="D85" s="15"/>
      <c r="E85" s="19"/>
      <c r="F85" s="19"/>
      <c r="G85" s="19"/>
      <c r="H85" s="15"/>
      <c r="I85" s="15"/>
      <c r="J85" s="15"/>
      <c r="K85" s="12" t="str">
        <f aca="false">IF(COUNT(I85,J85)=2,I85*J85,"")</f>
        <v/>
      </c>
      <c r="L85" s="13" t="str">
        <f aca="false">IF(K85="","",IF(K85&gt;=15,"Crítico",IF(K85&gt;=8,"Alto",IF(K85&gt;=4,"Medio","Bajo"))))</f>
        <v/>
      </c>
      <c r="M85" s="19"/>
      <c r="N85" s="15"/>
      <c r="O85" s="15"/>
      <c r="P85" s="15"/>
      <c r="Q85" s="15"/>
      <c r="R85" s="15"/>
      <c r="S85" s="12" t="str">
        <f aca="false">IF(COUNT(Q85,R85)=2,Q85*R85,"")</f>
        <v/>
      </c>
      <c r="T85" s="13" t="str">
        <f aca="false">IF(S85="","",IF(S85&gt;=15,"Crítico",IF(S85&gt;=8,"Alto",IF(S85&gt;=4,"Medio","Bajo"))))</f>
        <v/>
      </c>
      <c r="U85" s="15"/>
      <c r="V85" s="12" t="str">
        <f aca="false">IF(OR(S85="",U85=""),"",S85*U85)</f>
        <v/>
      </c>
      <c r="W85" s="20"/>
      <c r="X85" s="13" t="str">
        <f aca="false">IF(OR(S85="",W85=""),"",IF(S85&lt;=W85,"Sí","No — escalar"))</f>
        <v/>
      </c>
      <c r="Y85" s="15"/>
      <c r="Z85" s="19"/>
      <c r="AA85" s="15"/>
      <c r="AB85" s="15"/>
      <c r="AC85" s="16"/>
      <c r="AD85" s="16"/>
      <c r="AE85" s="16"/>
      <c r="AF85" s="13" t="str">
        <f aca="true">IF(AND(AE85&lt;&gt;"",AE85&lt;TODAY(),AG85&lt;&gt;"Cerrado"),"Vencido","")</f>
        <v/>
      </c>
      <c r="AG85" s="15"/>
      <c r="AH85" s="13" t="str">
        <f aca="true">IF(A85="","",IF(OR(Q85&gt;I85,R85&gt;J85),"Incoherente: residual &gt; inherente",IF(AND(Y85="Aceptar",AB85=""),"Aceptación sin aprobador",IF(AND(Y85="Aceptar",AD85&lt;&gt;"",AD85&lt;TODAY()),"Aceptación caducada","OK"))))</f>
        <v/>
      </c>
      <c r="AI85" s="15"/>
      <c r="AJ85" s="15"/>
      <c r="AK85" s="16"/>
      <c r="AL85" s="15"/>
      <c r="AM85" s="18" t="str">
        <f aca="false">IF(OR(AK85="",AL85=""),"",EDATE(AK85,IF(AL85="Mensual",1,IF(AL85="Trimestral",3,IF(AL85="Semestral",6,12)))))</f>
        <v/>
      </c>
      <c r="AN85" s="13" t="str">
        <f aca="true">IF(AM85="","",IF(AM85&lt;TODAY(),"Vencida",IF(AM85&lt;=TODAY()+30,"Por vencer","Vigente")))</f>
        <v/>
      </c>
      <c r="AO85" s="15"/>
    </row>
    <row r="86" customFormat="false" ht="15" hidden="false" customHeight="false" outlineLevel="0" collapsed="false">
      <c r="A86" s="15"/>
      <c r="B86" s="15"/>
      <c r="C86" s="15"/>
      <c r="D86" s="15"/>
      <c r="E86" s="19"/>
      <c r="F86" s="19"/>
      <c r="G86" s="19"/>
      <c r="H86" s="15"/>
      <c r="I86" s="15"/>
      <c r="J86" s="15"/>
      <c r="K86" s="12" t="str">
        <f aca="false">IF(COUNT(I86,J86)=2,I86*J86,"")</f>
        <v/>
      </c>
      <c r="L86" s="13" t="str">
        <f aca="false">IF(K86="","",IF(K86&gt;=15,"Crítico",IF(K86&gt;=8,"Alto",IF(K86&gt;=4,"Medio","Bajo"))))</f>
        <v/>
      </c>
      <c r="M86" s="19"/>
      <c r="N86" s="15"/>
      <c r="O86" s="15"/>
      <c r="P86" s="15"/>
      <c r="Q86" s="15"/>
      <c r="R86" s="15"/>
      <c r="S86" s="12" t="str">
        <f aca="false">IF(COUNT(Q86,R86)=2,Q86*R86,"")</f>
        <v/>
      </c>
      <c r="T86" s="13" t="str">
        <f aca="false">IF(S86="","",IF(S86&gt;=15,"Crítico",IF(S86&gt;=8,"Alto",IF(S86&gt;=4,"Medio","Bajo"))))</f>
        <v/>
      </c>
      <c r="U86" s="15"/>
      <c r="V86" s="12" t="str">
        <f aca="false">IF(OR(S86="",U86=""),"",S86*U86)</f>
        <v/>
      </c>
      <c r="W86" s="20"/>
      <c r="X86" s="13" t="str">
        <f aca="false">IF(OR(S86="",W86=""),"",IF(S86&lt;=W86,"Sí","No — escalar"))</f>
        <v/>
      </c>
      <c r="Y86" s="15"/>
      <c r="Z86" s="19"/>
      <c r="AA86" s="15"/>
      <c r="AB86" s="15"/>
      <c r="AC86" s="16"/>
      <c r="AD86" s="16"/>
      <c r="AE86" s="16"/>
      <c r="AF86" s="13" t="str">
        <f aca="true">IF(AND(AE86&lt;&gt;"",AE86&lt;TODAY(),AG86&lt;&gt;"Cerrado"),"Vencido","")</f>
        <v/>
      </c>
      <c r="AG86" s="15"/>
      <c r="AH86" s="13" t="str">
        <f aca="true">IF(A86="","",IF(OR(Q86&gt;I86,R86&gt;J86),"Incoherente: residual &gt; inherente",IF(AND(Y86="Aceptar",AB86=""),"Aceptación sin aprobador",IF(AND(Y86="Aceptar",AD86&lt;&gt;"",AD86&lt;TODAY()),"Aceptación caducada","OK"))))</f>
        <v/>
      </c>
      <c r="AI86" s="15"/>
      <c r="AJ86" s="15"/>
      <c r="AK86" s="16"/>
      <c r="AL86" s="15"/>
      <c r="AM86" s="18" t="str">
        <f aca="false">IF(OR(AK86="",AL86=""),"",EDATE(AK86,IF(AL86="Mensual",1,IF(AL86="Trimestral",3,IF(AL86="Semestral",6,12)))))</f>
        <v/>
      </c>
      <c r="AN86" s="13" t="str">
        <f aca="true">IF(AM86="","",IF(AM86&lt;TODAY(),"Vencida",IF(AM86&lt;=TODAY()+30,"Por vencer","Vigente")))</f>
        <v/>
      </c>
      <c r="AO86" s="15"/>
    </row>
    <row r="87" customFormat="false" ht="15" hidden="false" customHeight="false" outlineLevel="0" collapsed="false">
      <c r="A87" s="15"/>
      <c r="B87" s="15"/>
      <c r="C87" s="15"/>
      <c r="D87" s="15"/>
      <c r="E87" s="19"/>
      <c r="F87" s="19"/>
      <c r="G87" s="19"/>
      <c r="H87" s="15"/>
      <c r="I87" s="15"/>
      <c r="J87" s="15"/>
      <c r="K87" s="12" t="str">
        <f aca="false">IF(COUNT(I87,J87)=2,I87*J87,"")</f>
        <v/>
      </c>
      <c r="L87" s="13" t="str">
        <f aca="false">IF(K87="","",IF(K87&gt;=15,"Crítico",IF(K87&gt;=8,"Alto",IF(K87&gt;=4,"Medio","Bajo"))))</f>
        <v/>
      </c>
      <c r="M87" s="19"/>
      <c r="N87" s="15"/>
      <c r="O87" s="15"/>
      <c r="P87" s="15"/>
      <c r="Q87" s="15"/>
      <c r="R87" s="15"/>
      <c r="S87" s="12" t="str">
        <f aca="false">IF(COUNT(Q87,R87)=2,Q87*R87,"")</f>
        <v/>
      </c>
      <c r="T87" s="13" t="str">
        <f aca="false">IF(S87="","",IF(S87&gt;=15,"Crítico",IF(S87&gt;=8,"Alto",IF(S87&gt;=4,"Medio","Bajo"))))</f>
        <v/>
      </c>
      <c r="U87" s="15"/>
      <c r="V87" s="12" t="str">
        <f aca="false">IF(OR(S87="",U87=""),"",S87*U87)</f>
        <v/>
      </c>
      <c r="W87" s="20"/>
      <c r="X87" s="13" t="str">
        <f aca="false">IF(OR(S87="",W87=""),"",IF(S87&lt;=W87,"Sí","No — escalar"))</f>
        <v/>
      </c>
      <c r="Y87" s="15"/>
      <c r="Z87" s="19"/>
      <c r="AA87" s="15"/>
      <c r="AB87" s="15"/>
      <c r="AC87" s="16"/>
      <c r="AD87" s="16"/>
      <c r="AE87" s="16"/>
      <c r="AF87" s="13" t="str">
        <f aca="true">IF(AND(AE87&lt;&gt;"",AE87&lt;TODAY(),AG87&lt;&gt;"Cerrado"),"Vencido","")</f>
        <v/>
      </c>
      <c r="AG87" s="15"/>
      <c r="AH87" s="13" t="str">
        <f aca="true">IF(A87="","",IF(OR(Q87&gt;I87,R87&gt;J87),"Incoherente: residual &gt; inherente",IF(AND(Y87="Aceptar",AB87=""),"Aceptación sin aprobador",IF(AND(Y87="Aceptar",AD87&lt;&gt;"",AD87&lt;TODAY()),"Aceptación caducada","OK"))))</f>
        <v/>
      </c>
      <c r="AI87" s="15"/>
      <c r="AJ87" s="15"/>
      <c r="AK87" s="16"/>
      <c r="AL87" s="15"/>
      <c r="AM87" s="18" t="str">
        <f aca="false">IF(OR(AK87="",AL87=""),"",EDATE(AK87,IF(AL87="Mensual",1,IF(AL87="Trimestral",3,IF(AL87="Semestral",6,12)))))</f>
        <v/>
      </c>
      <c r="AN87" s="13" t="str">
        <f aca="true">IF(AM87="","",IF(AM87&lt;TODAY(),"Vencida",IF(AM87&lt;=TODAY()+30,"Por vencer","Vigente")))</f>
        <v/>
      </c>
      <c r="AO87" s="15"/>
    </row>
    <row r="88" customFormat="false" ht="15" hidden="false" customHeight="false" outlineLevel="0" collapsed="false">
      <c r="A88" s="15"/>
      <c r="B88" s="15"/>
      <c r="C88" s="15"/>
      <c r="D88" s="15"/>
      <c r="E88" s="19"/>
      <c r="F88" s="19"/>
      <c r="G88" s="19"/>
      <c r="H88" s="15"/>
      <c r="I88" s="15"/>
      <c r="J88" s="15"/>
      <c r="K88" s="12" t="str">
        <f aca="false">IF(COUNT(I88,J88)=2,I88*J88,"")</f>
        <v/>
      </c>
      <c r="L88" s="13" t="str">
        <f aca="false">IF(K88="","",IF(K88&gt;=15,"Crítico",IF(K88&gt;=8,"Alto",IF(K88&gt;=4,"Medio","Bajo"))))</f>
        <v/>
      </c>
      <c r="M88" s="19"/>
      <c r="N88" s="15"/>
      <c r="O88" s="15"/>
      <c r="P88" s="15"/>
      <c r="Q88" s="15"/>
      <c r="R88" s="15"/>
      <c r="S88" s="12" t="str">
        <f aca="false">IF(COUNT(Q88,R88)=2,Q88*R88,"")</f>
        <v/>
      </c>
      <c r="T88" s="13" t="str">
        <f aca="false">IF(S88="","",IF(S88&gt;=15,"Crítico",IF(S88&gt;=8,"Alto",IF(S88&gt;=4,"Medio","Bajo"))))</f>
        <v/>
      </c>
      <c r="U88" s="15"/>
      <c r="V88" s="12" t="str">
        <f aca="false">IF(OR(S88="",U88=""),"",S88*U88)</f>
        <v/>
      </c>
      <c r="W88" s="20"/>
      <c r="X88" s="13" t="str">
        <f aca="false">IF(OR(S88="",W88=""),"",IF(S88&lt;=W88,"Sí","No — escalar"))</f>
        <v/>
      </c>
      <c r="Y88" s="15"/>
      <c r="Z88" s="19"/>
      <c r="AA88" s="15"/>
      <c r="AB88" s="15"/>
      <c r="AC88" s="16"/>
      <c r="AD88" s="16"/>
      <c r="AE88" s="16"/>
      <c r="AF88" s="13" t="str">
        <f aca="true">IF(AND(AE88&lt;&gt;"",AE88&lt;TODAY(),AG88&lt;&gt;"Cerrado"),"Vencido","")</f>
        <v/>
      </c>
      <c r="AG88" s="15"/>
      <c r="AH88" s="13" t="str">
        <f aca="true">IF(A88="","",IF(OR(Q88&gt;I88,R88&gt;J88),"Incoherente: residual &gt; inherente",IF(AND(Y88="Aceptar",AB88=""),"Aceptación sin aprobador",IF(AND(Y88="Aceptar",AD88&lt;&gt;"",AD88&lt;TODAY()),"Aceptación caducada","OK"))))</f>
        <v/>
      </c>
      <c r="AI88" s="15"/>
      <c r="AJ88" s="15"/>
      <c r="AK88" s="16"/>
      <c r="AL88" s="15"/>
      <c r="AM88" s="18" t="str">
        <f aca="false">IF(OR(AK88="",AL88=""),"",EDATE(AK88,IF(AL88="Mensual",1,IF(AL88="Trimestral",3,IF(AL88="Semestral",6,12)))))</f>
        <v/>
      </c>
      <c r="AN88" s="13" t="str">
        <f aca="true">IF(AM88="","",IF(AM88&lt;TODAY(),"Vencida",IF(AM88&lt;=TODAY()+30,"Por vencer","Vigente")))</f>
        <v/>
      </c>
      <c r="AO88" s="15"/>
    </row>
    <row r="89" customFormat="false" ht="15" hidden="false" customHeight="false" outlineLevel="0" collapsed="false">
      <c r="A89" s="15"/>
      <c r="B89" s="15"/>
      <c r="C89" s="15"/>
      <c r="D89" s="15"/>
      <c r="E89" s="19"/>
      <c r="F89" s="19"/>
      <c r="G89" s="19"/>
      <c r="H89" s="15"/>
      <c r="I89" s="15"/>
      <c r="J89" s="15"/>
      <c r="K89" s="12" t="str">
        <f aca="false">IF(COUNT(I89,J89)=2,I89*J89,"")</f>
        <v/>
      </c>
      <c r="L89" s="13" t="str">
        <f aca="false">IF(K89="","",IF(K89&gt;=15,"Crítico",IF(K89&gt;=8,"Alto",IF(K89&gt;=4,"Medio","Bajo"))))</f>
        <v/>
      </c>
      <c r="M89" s="19"/>
      <c r="N89" s="15"/>
      <c r="O89" s="15"/>
      <c r="P89" s="15"/>
      <c r="Q89" s="15"/>
      <c r="R89" s="15"/>
      <c r="S89" s="12" t="str">
        <f aca="false">IF(COUNT(Q89,R89)=2,Q89*R89,"")</f>
        <v/>
      </c>
      <c r="T89" s="13" t="str">
        <f aca="false">IF(S89="","",IF(S89&gt;=15,"Crítico",IF(S89&gt;=8,"Alto",IF(S89&gt;=4,"Medio","Bajo"))))</f>
        <v/>
      </c>
      <c r="U89" s="15"/>
      <c r="V89" s="12" t="str">
        <f aca="false">IF(OR(S89="",U89=""),"",S89*U89)</f>
        <v/>
      </c>
      <c r="W89" s="20"/>
      <c r="X89" s="13" t="str">
        <f aca="false">IF(OR(S89="",W89=""),"",IF(S89&lt;=W89,"Sí","No — escalar"))</f>
        <v/>
      </c>
      <c r="Y89" s="15"/>
      <c r="Z89" s="19"/>
      <c r="AA89" s="15"/>
      <c r="AB89" s="15"/>
      <c r="AC89" s="16"/>
      <c r="AD89" s="16"/>
      <c r="AE89" s="16"/>
      <c r="AF89" s="13" t="str">
        <f aca="true">IF(AND(AE89&lt;&gt;"",AE89&lt;TODAY(),AG89&lt;&gt;"Cerrado"),"Vencido","")</f>
        <v/>
      </c>
      <c r="AG89" s="15"/>
      <c r="AH89" s="13" t="str">
        <f aca="true">IF(A89="","",IF(OR(Q89&gt;I89,R89&gt;J89),"Incoherente: residual &gt; inherente",IF(AND(Y89="Aceptar",AB89=""),"Aceptación sin aprobador",IF(AND(Y89="Aceptar",AD89&lt;&gt;"",AD89&lt;TODAY()),"Aceptación caducada","OK"))))</f>
        <v/>
      </c>
      <c r="AI89" s="15"/>
      <c r="AJ89" s="15"/>
      <c r="AK89" s="16"/>
      <c r="AL89" s="15"/>
      <c r="AM89" s="18" t="str">
        <f aca="false">IF(OR(AK89="",AL89=""),"",EDATE(AK89,IF(AL89="Mensual",1,IF(AL89="Trimestral",3,IF(AL89="Semestral",6,12)))))</f>
        <v/>
      </c>
      <c r="AN89" s="13" t="str">
        <f aca="true">IF(AM89="","",IF(AM89&lt;TODAY(),"Vencida",IF(AM89&lt;=TODAY()+30,"Por vencer","Vigente")))</f>
        <v/>
      </c>
      <c r="AO89" s="15"/>
    </row>
    <row r="90" customFormat="false" ht="15" hidden="false" customHeight="false" outlineLevel="0" collapsed="false">
      <c r="A90" s="15"/>
      <c r="B90" s="15"/>
      <c r="C90" s="15"/>
      <c r="D90" s="15"/>
      <c r="E90" s="19"/>
      <c r="F90" s="19"/>
      <c r="G90" s="19"/>
      <c r="H90" s="15"/>
      <c r="I90" s="15"/>
      <c r="J90" s="15"/>
      <c r="K90" s="12" t="str">
        <f aca="false">IF(COUNT(I90,J90)=2,I90*J90,"")</f>
        <v/>
      </c>
      <c r="L90" s="13" t="str">
        <f aca="false">IF(K90="","",IF(K90&gt;=15,"Crítico",IF(K90&gt;=8,"Alto",IF(K90&gt;=4,"Medio","Bajo"))))</f>
        <v/>
      </c>
      <c r="M90" s="19"/>
      <c r="N90" s="15"/>
      <c r="O90" s="15"/>
      <c r="P90" s="15"/>
      <c r="Q90" s="15"/>
      <c r="R90" s="15"/>
      <c r="S90" s="12" t="str">
        <f aca="false">IF(COUNT(Q90,R90)=2,Q90*R90,"")</f>
        <v/>
      </c>
      <c r="T90" s="13" t="str">
        <f aca="false">IF(S90="","",IF(S90&gt;=15,"Crítico",IF(S90&gt;=8,"Alto",IF(S90&gt;=4,"Medio","Bajo"))))</f>
        <v/>
      </c>
      <c r="U90" s="15"/>
      <c r="V90" s="12" t="str">
        <f aca="false">IF(OR(S90="",U90=""),"",S90*U90)</f>
        <v/>
      </c>
      <c r="W90" s="20"/>
      <c r="X90" s="13" t="str">
        <f aca="false">IF(OR(S90="",W90=""),"",IF(S90&lt;=W90,"Sí","No — escalar"))</f>
        <v/>
      </c>
      <c r="Y90" s="15"/>
      <c r="Z90" s="19"/>
      <c r="AA90" s="15"/>
      <c r="AB90" s="15"/>
      <c r="AC90" s="16"/>
      <c r="AD90" s="16"/>
      <c r="AE90" s="16"/>
      <c r="AF90" s="13" t="str">
        <f aca="true">IF(AND(AE90&lt;&gt;"",AE90&lt;TODAY(),AG90&lt;&gt;"Cerrado"),"Vencido","")</f>
        <v/>
      </c>
      <c r="AG90" s="15"/>
      <c r="AH90" s="13" t="str">
        <f aca="true">IF(A90="","",IF(OR(Q90&gt;I90,R90&gt;J90),"Incoherente: residual &gt; inherente",IF(AND(Y90="Aceptar",AB90=""),"Aceptación sin aprobador",IF(AND(Y90="Aceptar",AD90&lt;&gt;"",AD90&lt;TODAY()),"Aceptación caducada","OK"))))</f>
        <v/>
      </c>
      <c r="AI90" s="15"/>
      <c r="AJ90" s="15"/>
      <c r="AK90" s="16"/>
      <c r="AL90" s="15"/>
      <c r="AM90" s="18" t="str">
        <f aca="false">IF(OR(AK90="",AL90=""),"",EDATE(AK90,IF(AL90="Mensual",1,IF(AL90="Trimestral",3,IF(AL90="Semestral",6,12)))))</f>
        <v/>
      </c>
      <c r="AN90" s="13" t="str">
        <f aca="true">IF(AM90="","",IF(AM90&lt;TODAY(),"Vencida",IF(AM90&lt;=TODAY()+30,"Por vencer","Vigente")))</f>
        <v/>
      </c>
      <c r="AO90" s="15"/>
    </row>
    <row r="91" customFormat="false" ht="15" hidden="false" customHeight="false" outlineLevel="0" collapsed="false">
      <c r="A91" s="15"/>
      <c r="B91" s="15"/>
      <c r="C91" s="15"/>
      <c r="D91" s="15"/>
      <c r="E91" s="19"/>
      <c r="F91" s="19"/>
      <c r="G91" s="19"/>
      <c r="H91" s="15"/>
      <c r="I91" s="15"/>
      <c r="J91" s="15"/>
      <c r="K91" s="12" t="str">
        <f aca="false">IF(COUNT(I91,J91)=2,I91*J91,"")</f>
        <v/>
      </c>
      <c r="L91" s="13" t="str">
        <f aca="false">IF(K91="","",IF(K91&gt;=15,"Crítico",IF(K91&gt;=8,"Alto",IF(K91&gt;=4,"Medio","Bajo"))))</f>
        <v/>
      </c>
      <c r="M91" s="19"/>
      <c r="N91" s="15"/>
      <c r="O91" s="15"/>
      <c r="P91" s="15"/>
      <c r="Q91" s="15"/>
      <c r="R91" s="15"/>
      <c r="S91" s="12" t="str">
        <f aca="false">IF(COUNT(Q91,R91)=2,Q91*R91,"")</f>
        <v/>
      </c>
      <c r="T91" s="13" t="str">
        <f aca="false">IF(S91="","",IF(S91&gt;=15,"Crítico",IF(S91&gt;=8,"Alto",IF(S91&gt;=4,"Medio","Bajo"))))</f>
        <v/>
      </c>
      <c r="U91" s="15"/>
      <c r="V91" s="12" t="str">
        <f aca="false">IF(OR(S91="",U91=""),"",S91*U91)</f>
        <v/>
      </c>
      <c r="W91" s="20"/>
      <c r="X91" s="13" t="str">
        <f aca="false">IF(OR(S91="",W91=""),"",IF(S91&lt;=W91,"Sí","No — escalar"))</f>
        <v/>
      </c>
      <c r="Y91" s="15"/>
      <c r="Z91" s="19"/>
      <c r="AA91" s="15"/>
      <c r="AB91" s="15"/>
      <c r="AC91" s="16"/>
      <c r="AD91" s="16"/>
      <c r="AE91" s="16"/>
      <c r="AF91" s="13" t="str">
        <f aca="true">IF(AND(AE91&lt;&gt;"",AE91&lt;TODAY(),AG91&lt;&gt;"Cerrado"),"Vencido","")</f>
        <v/>
      </c>
      <c r="AG91" s="15"/>
      <c r="AH91" s="13" t="str">
        <f aca="true">IF(A91="","",IF(OR(Q91&gt;I91,R91&gt;J91),"Incoherente: residual &gt; inherente",IF(AND(Y91="Aceptar",AB91=""),"Aceptación sin aprobador",IF(AND(Y91="Aceptar",AD91&lt;&gt;"",AD91&lt;TODAY()),"Aceptación caducada","OK"))))</f>
        <v/>
      </c>
      <c r="AI91" s="15"/>
      <c r="AJ91" s="15"/>
      <c r="AK91" s="16"/>
      <c r="AL91" s="15"/>
      <c r="AM91" s="18" t="str">
        <f aca="false">IF(OR(AK91="",AL91=""),"",EDATE(AK91,IF(AL91="Mensual",1,IF(AL91="Trimestral",3,IF(AL91="Semestral",6,12)))))</f>
        <v/>
      </c>
      <c r="AN91" s="13" t="str">
        <f aca="true">IF(AM91="","",IF(AM91&lt;TODAY(),"Vencida",IF(AM91&lt;=TODAY()+30,"Por vencer","Vigente")))</f>
        <v/>
      </c>
      <c r="AO91" s="15"/>
    </row>
    <row r="92" customFormat="false" ht="15" hidden="false" customHeight="false" outlineLevel="0" collapsed="false">
      <c r="A92" s="15"/>
      <c r="B92" s="15"/>
      <c r="C92" s="15"/>
      <c r="D92" s="15"/>
      <c r="E92" s="19"/>
      <c r="F92" s="19"/>
      <c r="G92" s="19"/>
      <c r="H92" s="15"/>
      <c r="I92" s="15"/>
      <c r="J92" s="15"/>
      <c r="K92" s="12" t="str">
        <f aca="false">IF(COUNT(I92,J92)=2,I92*J92,"")</f>
        <v/>
      </c>
      <c r="L92" s="13" t="str">
        <f aca="false">IF(K92="","",IF(K92&gt;=15,"Crítico",IF(K92&gt;=8,"Alto",IF(K92&gt;=4,"Medio","Bajo"))))</f>
        <v/>
      </c>
      <c r="M92" s="19"/>
      <c r="N92" s="15"/>
      <c r="O92" s="15"/>
      <c r="P92" s="15"/>
      <c r="Q92" s="15"/>
      <c r="R92" s="15"/>
      <c r="S92" s="12" t="str">
        <f aca="false">IF(COUNT(Q92,R92)=2,Q92*R92,"")</f>
        <v/>
      </c>
      <c r="T92" s="13" t="str">
        <f aca="false">IF(S92="","",IF(S92&gt;=15,"Crítico",IF(S92&gt;=8,"Alto",IF(S92&gt;=4,"Medio","Bajo"))))</f>
        <v/>
      </c>
      <c r="U92" s="15"/>
      <c r="V92" s="12" t="str">
        <f aca="false">IF(OR(S92="",U92=""),"",S92*U92)</f>
        <v/>
      </c>
      <c r="W92" s="20"/>
      <c r="X92" s="13" t="str">
        <f aca="false">IF(OR(S92="",W92=""),"",IF(S92&lt;=W92,"Sí","No — escalar"))</f>
        <v/>
      </c>
      <c r="Y92" s="15"/>
      <c r="Z92" s="19"/>
      <c r="AA92" s="15"/>
      <c r="AB92" s="15"/>
      <c r="AC92" s="16"/>
      <c r="AD92" s="16"/>
      <c r="AE92" s="16"/>
      <c r="AF92" s="13" t="str">
        <f aca="true">IF(AND(AE92&lt;&gt;"",AE92&lt;TODAY(),AG92&lt;&gt;"Cerrado"),"Vencido","")</f>
        <v/>
      </c>
      <c r="AG92" s="15"/>
      <c r="AH92" s="13" t="str">
        <f aca="true">IF(A92="","",IF(OR(Q92&gt;I92,R92&gt;J92),"Incoherente: residual &gt; inherente",IF(AND(Y92="Aceptar",AB92=""),"Aceptación sin aprobador",IF(AND(Y92="Aceptar",AD92&lt;&gt;"",AD92&lt;TODAY()),"Aceptación caducada","OK"))))</f>
        <v/>
      </c>
      <c r="AI92" s="15"/>
      <c r="AJ92" s="15"/>
      <c r="AK92" s="16"/>
      <c r="AL92" s="15"/>
      <c r="AM92" s="18" t="str">
        <f aca="false">IF(OR(AK92="",AL92=""),"",EDATE(AK92,IF(AL92="Mensual",1,IF(AL92="Trimestral",3,IF(AL92="Semestral",6,12)))))</f>
        <v/>
      </c>
      <c r="AN92" s="13" t="str">
        <f aca="true">IF(AM92="","",IF(AM92&lt;TODAY(),"Vencida",IF(AM92&lt;=TODAY()+30,"Por vencer","Vigente")))</f>
        <v/>
      </c>
      <c r="AO92" s="15"/>
    </row>
    <row r="93" customFormat="false" ht="15" hidden="false" customHeight="false" outlineLevel="0" collapsed="false">
      <c r="A93" s="15"/>
      <c r="B93" s="15"/>
      <c r="C93" s="15"/>
      <c r="D93" s="15"/>
      <c r="E93" s="19"/>
      <c r="F93" s="19"/>
      <c r="G93" s="19"/>
      <c r="H93" s="15"/>
      <c r="I93" s="15"/>
      <c r="J93" s="15"/>
      <c r="K93" s="12" t="str">
        <f aca="false">IF(COUNT(I93,J93)=2,I93*J93,"")</f>
        <v/>
      </c>
      <c r="L93" s="13" t="str">
        <f aca="false">IF(K93="","",IF(K93&gt;=15,"Crítico",IF(K93&gt;=8,"Alto",IF(K93&gt;=4,"Medio","Bajo"))))</f>
        <v/>
      </c>
      <c r="M93" s="19"/>
      <c r="N93" s="15"/>
      <c r="O93" s="15"/>
      <c r="P93" s="15"/>
      <c r="Q93" s="15"/>
      <c r="R93" s="15"/>
      <c r="S93" s="12" t="str">
        <f aca="false">IF(COUNT(Q93,R93)=2,Q93*R93,"")</f>
        <v/>
      </c>
      <c r="T93" s="13" t="str">
        <f aca="false">IF(S93="","",IF(S93&gt;=15,"Crítico",IF(S93&gt;=8,"Alto",IF(S93&gt;=4,"Medio","Bajo"))))</f>
        <v/>
      </c>
      <c r="U93" s="15"/>
      <c r="V93" s="12" t="str">
        <f aca="false">IF(OR(S93="",U93=""),"",S93*U93)</f>
        <v/>
      </c>
      <c r="W93" s="20"/>
      <c r="X93" s="13" t="str">
        <f aca="false">IF(OR(S93="",W93=""),"",IF(S93&lt;=W93,"Sí","No — escalar"))</f>
        <v/>
      </c>
      <c r="Y93" s="15"/>
      <c r="Z93" s="19"/>
      <c r="AA93" s="15"/>
      <c r="AB93" s="15"/>
      <c r="AC93" s="16"/>
      <c r="AD93" s="16"/>
      <c r="AE93" s="16"/>
      <c r="AF93" s="13" t="str">
        <f aca="true">IF(AND(AE93&lt;&gt;"",AE93&lt;TODAY(),AG93&lt;&gt;"Cerrado"),"Vencido","")</f>
        <v/>
      </c>
      <c r="AG93" s="15"/>
      <c r="AH93" s="13" t="str">
        <f aca="true">IF(A93="","",IF(OR(Q93&gt;I93,R93&gt;J93),"Incoherente: residual &gt; inherente",IF(AND(Y93="Aceptar",AB93=""),"Aceptación sin aprobador",IF(AND(Y93="Aceptar",AD93&lt;&gt;"",AD93&lt;TODAY()),"Aceptación caducada","OK"))))</f>
        <v/>
      </c>
      <c r="AI93" s="15"/>
      <c r="AJ93" s="15"/>
      <c r="AK93" s="16"/>
      <c r="AL93" s="15"/>
      <c r="AM93" s="18" t="str">
        <f aca="false">IF(OR(AK93="",AL93=""),"",EDATE(AK93,IF(AL93="Mensual",1,IF(AL93="Trimestral",3,IF(AL93="Semestral",6,12)))))</f>
        <v/>
      </c>
      <c r="AN93" s="13" t="str">
        <f aca="true">IF(AM93="","",IF(AM93&lt;TODAY(),"Vencida",IF(AM93&lt;=TODAY()+30,"Por vencer","Vigente")))</f>
        <v/>
      </c>
      <c r="AO93" s="15"/>
    </row>
    <row r="94" customFormat="false" ht="15" hidden="false" customHeight="false" outlineLevel="0" collapsed="false">
      <c r="A94" s="15"/>
      <c r="B94" s="15"/>
      <c r="C94" s="15"/>
      <c r="D94" s="15"/>
      <c r="E94" s="19"/>
      <c r="F94" s="19"/>
      <c r="G94" s="19"/>
      <c r="H94" s="15"/>
      <c r="I94" s="15"/>
      <c r="J94" s="15"/>
      <c r="K94" s="12" t="str">
        <f aca="false">IF(COUNT(I94,J94)=2,I94*J94,"")</f>
        <v/>
      </c>
      <c r="L94" s="13" t="str">
        <f aca="false">IF(K94="","",IF(K94&gt;=15,"Crítico",IF(K94&gt;=8,"Alto",IF(K94&gt;=4,"Medio","Bajo"))))</f>
        <v/>
      </c>
      <c r="M94" s="19"/>
      <c r="N94" s="15"/>
      <c r="O94" s="15"/>
      <c r="P94" s="15"/>
      <c r="Q94" s="15"/>
      <c r="R94" s="15"/>
      <c r="S94" s="12" t="str">
        <f aca="false">IF(COUNT(Q94,R94)=2,Q94*R94,"")</f>
        <v/>
      </c>
      <c r="T94" s="13" t="str">
        <f aca="false">IF(S94="","",IF(S94&gt;=15,"Crítico",IF(S94&gt;=8,"Alto",IF(S94&gt;=4,"Medio","Bajo"))))</f>
        <v/>
      </c>
      <c r="U94" s="15"/>
      <c r="V94" s="12" t="str">
        <f aca="false">IF(OR(S94="",U94=""),"",S94*U94)</f>
        <v/>
      </c>
      <c r="W94" s="20"/>
      <c r="X94" s="13" t="str">
        <f aca="false">IF(OR(S94="",W94=""),"",IF(S94&lt;=W94,"Sí","No — escalar"))</f>
        <v/>
      </c>
      <c r="Y94" s="15"/>
      <c r="Z94" s="19"/>
      <c r="AA94" s="15"/>
      <c r="AB94" s="15"/>
      <c r="AC94" s="16"/>
      <c r="AD94" s="16"/>
      <c r="AE94" s="16"/>
      <c r="AF94" s="13" t="str">
        <f aca="true">IF(AND(AE94&lt;&gt;"",AE94&lt;TODAY(),AG94&lt;&gt;"Cerrado"),"Vencido","")</f>
        <v/>
      </c>
      <c r="AG94" s="15"/>
      <c r="AH94" s="13" t="str">
        <f aca="true">IF(A94="","",IF(OR(Q94&gt;I94,R94&gt;J94),"Incoherente: residual &gt; inherente",IF(AND(Y94="Aceptar",AB94=""),"Aceptación sin aprobador",IF(AND(Y94="Aceptar",AD94&lt;&gt;"",AD94&lt;TODAY()),"Aceptación caducada","OK"))))</f>
        <v/>
      </c>
      <c r="AI94" s="15"/>
      <c r="AJ94" s="15"/>
      <c r="AK94" s="16"/>
      <c r="AL94" s="15"/>
      <c r="AM94" s="18" t="str">
        <f aca="false">IF(OR(AK94="",AL94=""),"",EDATE(AK94,IF(AL94="Mensual",1,IF(AL94="Trimestral",3,IF(AL94="Semestral",6,12)))))</f>
        <v/>
      </c>
      <c r="AN94" s="13" t="str">
        <f aca="true">IF(AM94="","",IF(AM94&lt;TODAY(),"Vencida",IF(AM94&lt;=TODAY()+30,"Por vencer","Vigente")))</f>
        <v/>
      </c>
      <c r="AO94" s="15"/>
    </row>
    <row r="95" customFormat="false" ht="15" hidden="false" customHeight="false" outlineLevel="0" collapsed="false">
      <c r="A95" s="15"/>
      <c r="B95" s="15"/>
      <c r="C95" s="15"/>
      <c r="D95" s="15"/>
      <c r="E95" s="19"/>
      <c r="F95" s="19"/>
      <c r="G95" s="19"/>
      <c r="H95" s="15"/>
      <c r="I95" s="15"/>
      <c r="J95" s="15"/>
      <c r="K95" s="12" t="str">
        <f aca="false">IF(COUNT(I95,J95)=2,I95*J95,"")</f>
        <v/>
      </c>
      <c r="L95" s="13" t="str">
        <f aca="false">IF(K95="","",IF(K95&gt;=15,"Crítico",IF(K95&gt;=8,"Alto",IF(K95&gt;=4,"Medio","Bajo"))))</f>
        <v/>
      </c>
      <c r="M95" s="19"/>
      <c r="N95" s="15"/>
      <c r="O95" s="15"/>
      <c r="P95" s="15"/>
      <c r="Q95" s="15"/>
      <c r="R95" s="15"/>
      <c r="S95" s="12" t="str">
        <f aca="false">IF(COUNT(Q95,R95)=2,Q95*R95,"")</f>
        <v/>
      </c>
      <c r="T95" s="13" t="str">
        <f aca="false">IF(S95="","",IF(S95&gt;=15,"Crítico",IF(S95&gt;=8,"Alto",IF(S95&gt;=4,"Medio","Bajo"))))</f>
        <v/>
      </c>
      <c r="U95" s="15"/>
      <c r="V95" s="12" t="str">
        <f aca="false">IF(OR(S95="",U95=""),"",S95*U95)</f>
        <v/>
      </c>
      <c r="W95" s="20"/>
      <c r="X95" s="13" t="str">
        <f aca="false">IF(OR(S95="",W95=""),"",IF(S95&lt;=W95,"Sí","No — escalar"))</f>
        <v/>
      </c>
      <c r="Y95" s="15"/>
      <c r="Z95" s="19"/>
      <c r="AA95" s="15"/>
      <c r="AB95" s="15"/>
      <c r="AC95" s="16"/>
      <c r="AD95" s="16"/>
      <c r="AE95" s="16"/>
      <c r="AF95" s="13" t="str">
        <f aca="true">IF(AND(AE95&lt;&gt;"",AE95&lt;TODAY(),AG95&lt;&gt;"Cerrado"),"Vencido","")</f>
        <v/>
      </c>
      <c r="AG95" s="15"/>
      <c r="AH95" s="13" t="str">
        <f aca="true">IF(A95="","",IF(OR(Q95&gt;I95,R95&gt;J95),"Incoherente: residual &gt; inherente",IF(AND(Y95="Aceptar",AB95=""),"Aceptación sin aprobador",IF(AND(Y95="Aceptar",AD95&lt;&gt;"",AD95&lt;TODAY()),"Aceptación caducada","OK"))))</f>
        <v/>
      </c>
      <c r="AI95" s="15"/>
      <c r="AJ95" s="15"/>
      <c r="AK95" s="16"/>
      <c r="AL95" s="15"/>
      <c r="AM95" s="18" t="str">
        <f aca="false">IF(OR(AK95="",AL95=""),"",EDATE(AK95,IF(AL95="Mensual",1,IF(AL95="Trimestral",3,IF(AL95="Semestral",6,12)))))</f>
        <v/>
      </c>
      <c r="AN95" s="13" t="str">
        <f aca="true">IF(AM95="","",IF(AM95&lt;TODAY(),"Vencida",IF(AM95&lt;=TODAY()+30,"Por vencer","Vigente")))</f>
        <v/>
      </c>
      <c r="AO95" s="15"/>
    </row>
    <row r="96" customFormat="false" ht="15" hidden="false" customHeight="false" outlineLevel="0" collapsed="false">
      <c r="A96" s="15"/>
      <c r="B96" s="15"/>
      <c r="C96" s="15"/>
      <c r="D96" s="15"/>
      <c r="E96" s="19"/>
      <c r="F96" s="19"/>
      <c r="G96" s="19"/>
      <c r="H96" s="15"/>
      <c r="I96" s="15"/>
      <c r="J96" s="15"/>
      <c r="K96" s="12" t="str">
        <f aca="false">IF(COUNT(I96,J96)=2,I96*J96,"")</f>
        <v/>
      </c>
      <c r="L96" s="13" t="str">
        <f aca="false">IF(K96="","",IF(K96&gt;=15,"Crítico",IF(K96&gt;=8,"Alto",IF(K96&gt;=4,"Medio","Bajo"))))</f>
        <v/>
      </c>
      <c r="M96" s="19"/>
      <c r="N96" s="15"/>
      <c r="O96" s="15"/>
      <c r="P96" s="15"/>
      <c r="Q96" s="15"/>
      <c r="R96" s="15"/>
      <c r="S96" s="12" t="str">
        <f aca="false">IF(COUNT(Q96,R96)=2,Q96*R96,"")</f>
        <v/>
      </c>
      <c r="T96" s="13" t="str">
        <f aca="false">IF(S96="","",IF(S96&gt;=15,"Crítico",IF(S96&gt;=8,"Alto",IF(S96&gt;=4,"Medio","Bajo"))))</f>
        <v/>
      </c>
      <c r="U96" s="15"/>
      <c r="V96" s="12" t="str">
        <f aca="false">IF(OR(S96="",U96=""),"",S96*U96)</f>
        <v/>
      </c>
      <c r="W96" s="20"/>
      <c r="X96" s="13" t="str">
        <f aca="false">IF(OR(S96="",W96=""),"",IF(S96&lt;=W96,"Sí","No — escalar"))</f>
        <v/>
      </c>
      <c r="Y96" s="15"/>
      <c r="Z96" s="19"/>
      <c r="AA96" s="15"/>
      <c r="AB96" s="15"/>
      <c r="AC96" s="16"/>
      <c r="AD96" s="16"/>
      <c r="AE96" s="16"/>
      <c r="AF96" s="13" t="str">
        <f aca="true">IF(AND(AE96&lt;&gt;"",AE96&lt;TODAY(),AG96&lt;&gt;"Cerrado"),"Vencido","")</f>
        <v/>
      </c>
      <c r="AG96" s="15"/>
      <c r="AH96" s="13" t="str">
        <f aca="true">IF(A96="","",IF(OR(Q96&gt;I96,R96&gt;J96),"Incoherente: residual &gt; inherente",IF(AND(Y96="Aceptar",AB96=""),"Aceptación sin aprobador",IF(AND(Y96="Aceptar",AD96&lt;&gt;"",AD96&lt;TODAY()),"Aceptación caducada","OK"))))</f>
        <v/>
      </c>
      <c r="AI96" s="15"/>
      <c r="AJ96" s="15"/>
      <c r="AK96" s="16"/>
      <c r="AL96" s="15"/>
      <c r="AM96" s="18" t="str">
        <f aca="false">IF(OR(AK96="",AL96=""),"",EDATE(AK96,IF(AL96="Mensual",1,IF(AL96="Trimestral",3,IF(AL96="Semestral",6,12)))))</f>
        <v/>
      </c>
      <c r="AN96" s="13" t="str">
        <f aca="true">IF(AM96="","",IF(AM96&lt;TODAY(),"Vencida",IF(AM96&lt;=TODAY()+30,"Por vencer","Vigente")))</f>
        <v/>
      </c>
      <c r="AO96" s="15"/>
    </row>
    <row r="97" customFormat="false" ht="15" hidden="false" customHeight="false" outlineLevel="0" collapsed="false">
      <c r="A97" s="15"/>
      <c r="B97" s="15"/>
      <c r="C97" s="15"/>
      <c r="D97" s="15"/>
      <c r="E97" s="19"/>
      <c r="F97" s="19"/>
      <c r="G97" s="19"/>
      <c r="H97" s="15"/>
      <c r="I97" s="15"/>
      <c r="J97" s="15"/>
      <c r="K97" s="12" t="str">
        <f aca="false">IF(COUNT(I97,J97)=2,I97*J97,"")</f>
        <v/>
      </c>
      <c r="L97" s="13" t="str">
        <f aca="false">IF(K97="","",IF(K97&gt;=15,"Crítico",IF(K97&gt;=8,"Alto",IF(K97&gt;=4,"Medio","Bajo"))))</f>
        <v/>
      </c>
      <c r="M97" s="19"/>
      <c r="N97" s="15"/>
      <c r="O97" s="15"/>
      <c r="P97" s="15"/>
      <c r="Q97" s="15"/>
      <c r="R97" s="15"/>
      <c r="S97" s="12" t="str">
        <f aca="false">IF(COUNT(Q97,R97)=2,Q97*R97,"")</f>
        <v/>
      </c>
      <c r="T97" s="13" t="str">
        <f aca="false">IF(S97="","",IF(S97&gt;=15,"Crítico",IF(S97&gt;=8,"Alto",IF(S97&gt;=4,"Medio","Bajo"))))</f>
        <v/>
      </c>
      <c r="U97" s="15"/>
      <c r="V97" s="12" t="str">
        <f aca="false">IF(OR(S97="",U97=""),"",S97*U97)</f>
        <v/>
      </c>
      <c r="W97" s="20"/>
      <c r="X97" s="13" t="str">
        <f aca="false">IF(OR(S97="",W97=""),"",IF(S97&lt;=W97,"Sí","No — escalar"))</f>
        <v/>
      </c>
      <c r="Y97" s="15"/>
      <c r="Z97" s="19"/>
      <c r="AA97" s="15"/>
      <c r="AB97" s="15"/>
      <c r="AC97" s="16"/>
      <c r="AD97" s="16"/>
      <c r="AE97" s="16"/>
      <c r="AF97" s="13" t="str">
        <f aca="true">IF(AND(AE97&lt;&gt;"",AE97&lt;TODAY(),AG97&lt;&gt;"Cerrado"),"Vencido","")</f>
        <v/>
      </c>
      <c r="AG97" s="15"/>
      <c r="AH97" s="13" t="str">
        <f aca="true">IF(A97="","",IF(OR(Q97&gt;I97,R97&gt;J97),"Incoherente: residual &gt; inherente",IF(AND(Y97="Aceptar",AB97=""),"Aceptación sin aprobador",IF(AND(Y97="Aceptar",AD97&lt;&gt;"",AD97&lt;TODAY()),"Aceptación caducada","OK"))))</f>
        <v/>
      </c>
      <c r="AI97" s="15"/>
      <c r="AJ97" s="15"/>
      <c r="AK97" s="16"/>
      <c r="AL97" s="15"/>
      <c r="AM97" s="18" t="str">
        <f aca="false">IF(OR(AK97="",AL97=""),"",EDATE(AK97,IF(AL97="Mensual",1,IF(AL97="Trimestral",3,IF(AL97="Semestral",6,12)))))</f>
        <v/>
      </c>
      <c r="AN97" s="13" t="str">
        <f aca="true">IF(AM97="","",IF(AM97&lt;TODAY(),"Vencida",IF(AM97&lt;=TODAY()+30,"Por vencer","Vigente")))</f>
        <v/>
      </c>
      <c r="AO97" s="15"/>
    </row>
    <row r="98" customFormat="false" ht="15" hidden="false" customHeight="false" outlineLevel="0" collapsed="false">
      <c r="A98" s="15"/>
      <c r="B98" s="15"/>
      <c r="C98" s="15"/>
      <c r="D98" s="15"/>
      <c r="E98" s="19"/>
      <c r="F98" s="19"/>
      <c r="G98" s="19"/>
      <c r="H98" s="15"/>
      <c r="I98" s="15"/>
      <c r="J98" s="15"/>
      <c r="K98" s="12" t="str">
        <f aca="false">IF(COUNT(I98,J98)=2,I98*J98,"")</f>
        <v/>
      </c>
      <c r="L98" s="13" t="str">
        <f aca="false">IF(K98="","",IF(K98&gt;=15,"Crítico",IF(K98&gt;=8,"Alto",IF(K98&gt;=4,"Medio","Bajo"))))</f>
        <v/>
      </c>
      <c r="M98" s="19"/>
      <c r="N98" s="15"/>
      <c r="O98" s="15"/>
      <c r="P98" s="15"/>
      <c r="Q98" s="15"/>
      <c r="R98" s="15"/>
      <c r="S98" s="12" t="str">
        <f aca="false">IF(COUNT(Q98,R98)=2,Q98*R98,"")</f>
        <v/>
      </c>
      <c r="T98" s="13" t="str">
        <f aca="false">IF(S98="","",IF(S98&gt;=15,"Crítico",IF(S98&gt;=8,"Alto",IF(S98&gt;=4,"Medio","Bajo"))))</f>
        <v/>
      </c>
      <c r="U98" s="15"/>
      <c r="V98" s="12" t="str">
        <f aca="false">IF(OR(S98="",U98=""),"",S98*U98)</f>
        <v/>
      </c>
      <c r="W98" s="20"/>
      <c r="X98" s="13" t="str">
        <f aca="false">IF(OR(S98="",W98=""),"",IF(S98&lt;=W98,"Sí","No — escalar"))</f>
        <v/>
      </c>
      <c r="Y98" s="15"/>
      <c r="Z98" s="19"/>
      <c r="AA98" s="15"/>
      <c r="AB98" s="15"/>
      <c r="AC98" s="16"/>
      <c r="AD98" s="16"/>
      <c r="AE98" s="16"/>
      <c r="AF98" s="13" t="str">
        <f aca="true">IF(AND(AE98&lt;&gt;"",AE98&lt;TODAY(),AG98&lt;&gt;"Cerrado"),"Vencido","")</f>
        <v/>
      </c>
      <c r="AG98" s="15"/>
      <c r="AH98" s="13" t="str">
        <f aca="true">IF(A98="","",IF(OR(Q98&gt;I98,R98&gt;J98),"Incoherente: residual &gt; inherente",IF(AND(Y98="Aceptar",AB98=""),"Aceptación sin aprobador",IF(AND(Y98="Aceptar",AD98&lt;&gt;"",AD98&lt;TODAY()),"Aceptación caducada","OK"))))</f>
        <v/>
      </c>
      <c r="AI98" s="15"/>
      <c r="AJ98" s="15"/>
      <c r="AK98" s="16"/>
      <c r="AL98" s="15"/>
      <c r="AM98" s="18" t="str">
        <f aca="false">IF(OR(AK98="",AL98=""),"",EDATE(AK98,IF(AL98="Mensual",1,IF(AL98="Trimestral",3,IF(AL98="Semestral",6,12)))))</f>
        <v/>
      </c>
      <c r="AN98" s="13" t="str">
        <f aca="true">IF(AM98="","",IF(AM98&lt;TODAY(),"Vencida",IF(AM98&lt;=TODAY()+30,"Por vencer","Vigente")))</f>
        <v/>
      </c>
      <c r="AO98" s="15"/>
    </row>
    <row r="99" customFormat="false" ht="15" hidden="false" customHeight="false" outlineLevel="0" collapsed="false">
      <c r="A99" s="15"/>
      <c r="B99" s="15"/>
      <c r="C99" s="15"/>
      <c r="D99" s="15"/>
      <c r="E99" s="19"/>
      <c r="F99" s="19"/>
      <c r="G99" s="19"/>
      <c r="H99" s="15"/>
      <c r="I99" s="15"/>
      <c r="J99" s="15"/>
      <c r="K99" s="12" t="str">
        <f aca="false">IF(COUNT(I99,J99)=2,I99*J99,"")</f>
        <v/>
      </c>
      <c r="L99" s="13" t="str">
        <f aca="false">IF(K99="","",IF(K99&gt;=15,"Crítico",IF(K99&gt;=8,"Alto",IF(K99&gt;=4,"Medio","Bajo"))))</f>
        <v/>
      </c>
      <c r="M99" s="19"/>
      <c r="N99" s="15"/>
      <c r="O99" s="15"/>
      <c r="P99" s="15"/>
      <c r="Q99" s="15"/>
      <c r="R99" s="15"/>
      <c r="S99" s="12" t="str">
        <f aca="false">IF(COUNT(Q99,R99)=2,Q99*R99,"")</f>
        <v/>
      </c>
      <c r="T99" s="13" t="str">
        <f aca="false">IF(S99="","",IF(S99&gt;=15,"Crítico",IF(S99&gt;=8,"Alto",IF(S99&gt;=4,"Medio","Bajo"))))</f>
        <v/>
      </c>
      <c r="U99" s="15"/>
      <c r="V99" s="12" t="str">
        <f aca="false">IF(OR(S99="",U99=""),"",S99*U99)</f>
        <v/>
      </c>
      <c r="W99" s="20"/>
      <c r="X99" s="13" t="str">
        <f aca="false">IF(OR(S99="",W99=""),"",IF(S99&lt;=W99,"Sí","No — escalar"))</f>
        <v/>
      </c>
      <c r="Y99" s="15"/>
      <c r="Z99" s="19"/>
      <c r="AA99" s="15"/>
      <c r="AB99" s="15"/>
      <c r="AC99" s="16"/>
      <c r="AD99" s="16"/>
      <c r="AE99" s="16"/>
      <c r="AF99" s="13" t="str">
        <f aca="true">IF(AND(AE99&lt;&gt;"",AE99&lt;TODAY(),AG99&lt;&gt;"Cerrado"),"Vencido","")</f>
        <v/>
      </c>
      <c r="AG99" s="15"/>
      <c r="AH99" s="13" t="str">
        <f aca="true">IF(A99="","",IF(OR(Q99&gt;I99,R99&gt;J99),"Incoherente: residual &gt; inherente",IF(AND(Y99="Aceptar",AB99=""),"Aceptación sin aprobador",IF(AND(Y99="Aceptar",AD99&lt;&gt;"",AD99&lt;TODAY()),"Aceptación caducada","OK"))))</f>
        <v/>
      </c>
      <c r="AI99" s="15"/>
      <c r="AJ99" s="15"/>
      <c r="AK99" s="16"/>
      <c r="AL99" s="15"/>
      <c r="AM99" s="18" t="str">
        <f aca="false">IF(OR(AK99="",AL99=""),"",EDATE(AK99,IF(AL99="Mensual",1,IF(AL99="Trimestral",3,IF(AL99="Semestral",6,12)))))</f>
        <v/>
      </c>
      <c r="AN99" s="13" t="str">
        <f aca="true">IF(AM99="","",IF(AM99&lt;TODAY(),"Vencida",IF(AM99&lt;=TODAY()+30,"Por vencer","Vigente")))</f>
        <v/>
      </c>
      <c r="AO99" s="15"/>
    </row>
    <row r="100" customFormat="false" ht="15" hidden="false" customHeight="false" outlineLevel="0" collapsed="false">
      <c r="A100" s="15"/>
      <c r="B100" s="15"/>
      <c r="C100" s="15"/>
      <c r="D100" s="15"/>
      <c r="E100" s="19"/>
      <c r="F100" s="19"/>
      <c r="G100" s="19"/>
      <c r="H100" s="15"/>
      <c r="I100" s="15"/>
      <c r="J100" s="15"/>
      <c r="K100" s="12" t="str">
        <f aca="false">IF(COUNT(I100,J100)=2,I100*J100,"")</f>
        <v/>
      </c>
      <c r="L100" s="13" t="str">
        <f aca="false">IF(K100="","",IF(K100&gt;=15,"Crítico",IF(K100&gt;=8,"Alto",IF(K100&gt;=4,"Medio","Bajo"))))</f>
        <v/>
      </c>
      <c r="M100" s="19"/>
      <c r="N100" s="15"/>
      <c r="O100" s="15"/>
      <c r="P100" s="15"/>
      <c r="Q100" s="15"/>
      <c r="R100" s="15"/>
      <c r="S100" s="12" t="str">
        <f aca="false">IF(COUNT(Q100,R100)=2,Q100*R100,"")</f>
        <v/>
      </c>
      <c r="T100" s="13" t="str">
        <f aca="false">IF(S100="","",IF(S100&gt;=15,"Crítico",IF(S100&gt;=8,"Alto",IF(S100&gt;=4,"Medio","Bajo"))))</f>
        <v/>
      </c>
      <c r="U100" s="15"/>
      <c r="V100" s="12" t="str">
        <f aca="false">IF(OR(S100="",U100=""),"",S100*U100)</f>
        <v/>
      </c>
      <c r="W100" s="20"/>
      <c r="X100" s="13" t="str">
        <f aca="false">IF(OR(S100="",W100=""),"",IF(S100&lt;=W100,"Sí","No — escalar"))</f>
        <v/>
      </c>
      <c r="Y100" s="15"/>
      <c r="Z100" s="19"/>
      <c r="AA100" s="15"/>
      <c r="AB100" s="15"/>
      <c r="AC100" s="16"/>
      <c r="AD100" s="16"/>
      <c r="AE100" s="16"/>
      <c r="AF100" s="13" t="str">
        <f aca="true">IF(AND(AE100&lt;&gt;"",AE100&lt;TODAY(),AG100&lt;&gt;"Cerrado"),"Vencido","")</f>
        <v/>
      </c>
      <c r="AG100" s="15"/>
      <c r="AH100" s="13" t="str">
        <f aca="true">IF(A100="","",IF(OR(Q100&gt;I100,R100&gt;J100),"Incoherente: residual &gt; inherente",IF(AND(Y100="Aceptar",AB100=""),"Aceptación sin aprobador",IF(AND(Y100="Aceptar",AD100&lt;&gt;"",AD100&lt;TODAY()),"Aceptación caducada","OK"))))</f>
        <v/>
      </c>
      <c r="AI100" s="15"/>
      <c r="AJ100" s="15"/>
      <c r="AK100" s="16"/>
      <c r="AL100" s="15"/>
      <c r="AM100" s="18" t="str">
        <f aca="false">IF(OR(AK100="",AL100=""),"",EDATE(AK100,IF(AL100="Mensual",1,IF(AL100="Trimestral",3,IF(AL100="Semestral",6,12)))))</f>
        <v/>
      </c>
      <c r="AN100" s="13" t="str">
        <f aca="true">IF(AM100="","",IF(AM100&lt;TODAY(),"Vencida",IF(AM100&lt;=TODAY()+30,"Por vencer","Vigente")))</f>
        <v/>
      </c>
      <c r="AO100" s="15"/>
    </row>
    <row r="101" customFormat="false" ht="15" hidden="false" customHeight="false" outlineLevel="0" collapsed="false">
      <c r="A101" s="15"/>
      <c r="B101" s="15"/>
      <c r="C101" s="15"/>
      <c r="D101" s="15"/>
      <c r="E101" s="19"/>
      <c r="F101" s="19"/>
      <c r="G101" s="19"/>
      <c r="H101" s="15"/>
      <c r="I101" s="15"/>
      <c r="J101" s="15"/>
      <c r="K101" s="12" t="str">
        <f aca="false">IF(COUNT(I101,J101)=2,I101*J101,"")</f>
        <v/>
      </c>
      <c r="L101" s="13" t="str">
        <f aca="false">IF(K101="","",IF(K101&gt;=15,"Crítico",IF(K101&gt;=8,"Alto",IF(K101&gt;=4,"Medio","Bajo"))))</f>
        <v/>
      </c>
      <c r="M101" s="19"/>
      <c r="N101" s="15"/>
      <c r="O101" s="15"/>
      <c r="P101" s="15"/>
      <c r="Q101" s="15"/>
      <c r="R101" s="15"/>
      <c r="S101" s="12" t="str">
        <f aca="false">IF(COUNT(Q101,R101)=2,Q101*R101,"")</f>
        <v/>
      </c>
      <c r="T101" s="13" t="str">
        <f aca="false">IF(S101="","",IF(S101&gt;=15,"Crítico",IF(S101&gt;=8,"Alto",IF(S101&gt;=4,"Medio","Bajo"))))</f>
        <v/>
      </c>
      <c r="U101" s="15"/>
      <c r="V101" s="12" t="str">
        <f aca="false">IF(OR(S101="",U101=""),"",S101*U101)</f>
        <v/>
      </c>
      <c r="W101" s="20"/>
      <c r="X101" s="13" t="str">
        <f aca="false">IF(OR(S101="",W101=""),"",IF(S101&lt;=W101,"Sí","No — escalar"))</f>
        <v/>
      </c>
      <c r="Y101" s="15"/>
      <c r="Z101" s="19"/>
      <c r="AA101" s="15"/>
      <c r="AB101" s="15"/>
      <c r="AC101" s="16"/>
      <c r="AD101" s="16"/>
      <c r="AE101" s="16"/>
      <c r="AF101" s="13" t="str">
        <f aca="true">IF(AND(AE101&lt;&gt;"",AE101&lt;TODAY(),AG101&lt;&gt;"Cerrado"),"Vencido","")</f>
        <v/>
      </c>
      <c r="AG101" s="15"/>
      <c r="AH101" s="13" t="str">
        <f aca="true">IF(A101="","",IF(OR(Q101&gt;I101,R101&gt;J101),"Incoherente: residual &gt; inherente",IF(AND(Y101="Aceptar",AB101=""),"Aceptación sin aprobador",IF(AND(Y101="Aceptar",AD101&lt;&gt;"",AD101&lt;TODAY()),"Aceptación caducada","OK"))))</f>
        <v/>
      </c>
      <c r="AI101" s="15"/>
      <c r="AJ101" s="15"/>
      <c r="AK101" s="16"/>
      <c r="AL101" s="15"/>
      <c r="AM101" s="18" t="str">
        <f aca="false">IF(OR(AK101="",AL101=""),"",EDATE(AK101,IF(AL101="Mensual",1,IF(AL101="Trimestral",3,IF(AL101="Semestral",6,12)))))</f>
        <v/>
      </c>
      <c r="AN101" s="13" t="str">
        <f aca="true">IF(AM101="","",IF(AM101&lt;TODAY(),"Vencida",IF(AM101&lt;=TODAY()+30,"Por vencer","Vigente")))</f>
        <v/>
      </c>
      <c r="AO101" s="15"/>
    </row>
    <row r="102" customFormat="false" ht="15" hidden="false" customHeight="false" outlineLevel="0" collapsed="false">
      <c r="A102" s="15"/>
      <c r="B102" s="15"/>
      <c r="C102" s="15"/>
      <c r="D102" s="15"/>
      <c r="E102" s="19"/>
      <c r="F102" s="19"/>
      <c r="G102" s="19"/>
      <c r="H102" s="15"/>
      <c r="I102" s="15"/>
      <c r="J102" s="15"/>
      <c r="K102" s="12" t="str">
        <f aca="false">IF(COUNT(I102,J102)=2,I102*J102,"")</f>
        <v/>
      </c>
      <c r="L102" s="13" t="str">
        <f aca="false">IF(K102="","",IF(K102&gt;=15,"Crítico",IF(K102&gt;=8,"Alto",IF(K102&gt;=4,"Medio","Bajo"))))</f>
        <v/>
      </c>
      <c r="M102" s="19"/>
      <c r="N102" s="15"/>
      <c r="O102" s="15"/>
      <c r="P102" s="15"/>
      <c r="Q102" s="15"/>
      <c r="R102" s="15"/>
      <c r="S102" s="12" t="str">
        <f aca="false">IF(COUNT(Q102,R102)=2,Q102*R102,"")</f>
        <v/>
      </c>
      <c r="T102" s="13" t="str">
        <f aca="false">IF(S102="","",IF(S102&gt;=15,"Crítico",IF(S102&gt;=8,"Alto",IF(S102&gt;=4,"Medio","Bajo"))))</f>
        <v/>
      </c>
      <c r="U102" s="15"/>
      <c r="V102" s="12" t="str">
        <f aca="false">IF(OR(S102="",U102=""),"",S102*U102)</f>
        <v/>
      </c>
      <c r="W102" s="20"/>
      <c r="X102" s="13" t="str">
        <f aca="false">IF(OR(S102="",W102=""),"",IF(S102&lt;=W102,"Sí","No — escalar"))</f>
        <v/>
      </c>
      <c r="Y102" s="15"/>
      <c r="Z102" s="19"/>
      <c r="AA102" s="15"/>
      <c r="AB102" s="15"/>
      <c r="AC102" s="16"/>
      <c r="AD102" s="16"/>
      <c r="AE102" s="16"/>
      <c r="AF102" s="13" t="str">
        <f aca="true">IF(AND(AE102&lt;&gt;"",AE102&lt;TODAY(),AG102&lt;&gt;"Cerrado"),"Vencido","")</f>
        <v/>
      </c>
      <c r="AG102" s="15"/>
      <c r="AH102" s="13" t="str">
        <f aca="true">IF(A102="","",IF(OR(Q102&gt;I102,R102&gt;J102),"Incoherente: residual &gt; inherente",IF(AND(Y102="Aceptar",AB102=""),"Aceptación sin aprobador",IF(AND(Y102="Aceptar",AD102&lt;&gt;"",AD102&lt;TODAY()),"Aceptación caducada","OK"))))</f>
        <v/>
      </c>
      <c r="AI102" s="15"/>
      <c r="AJ102" s="15"/>
      <c r="AK102" s="16"/>
      <c r="AL102" s="15"/>
      <c r="AM102" s="18" t="str">
        <f aca="false">IF(OR(AK102="",AL102=""),"",EDATE(AK102,IF(AL102="Mensual",1,IF(AL102="Trimestral",3,IF(AL102="Semestral",6,12)))))</f>
        <v/>
      </c>
      <c r="AN102" s="13" t="str">
        <f aca="true">IF(AM102="","",IF(AM102&lt;TODAY(),"Vencida",IF(AM102&lt;=TODAY()+30,"Por vencer","Vigente")))</f>
        <v/>
      </c>
      <c r="AO102" s="15"/>
    </row>
    <row r="103" customFormat="false" ht="15" hidden="false" customHeight="false" outlineLevel="0" collapsed="false">
      <c r="A103" s="15"/>
      <c r="B103" s="15"/>
      <c r="C103" s="15"/>
      <c r="D103" s="15"/>
      <c r="E103" s="19"/>
      <c r="F103" s="19"/>
      <c r="G103" s="19"/>
      <c r="H103" s="15"/>
      <c r="I103" s="15"/>
      <c r="J103" s="15"/>
      <c r="K103" s="12" t="str">
        <f aca="false">IF(COUNT(I103,J103)=2,I103*J103,"")</f>
        <v/>
      </c>
      <c r="L103" s="13" t="str">
        <f aca="false">IF(K103="","",IF(K103&gt;=15,"Crítico",IF(K103&gt;=8,"Alto",IF(K103&gt;=4,"Medio","Bajo"))))</f>
        <v/>
      </c>
      <c r="M103" s="19"/>
      <c r="N103" s="15"/>
      <c r="O103" s="15"/>
      <c r="P103" s="15"/>
      <c r="Q103" s="15"/>
      <c r="R103" s="15"/>
      <c r="S103" s="12" t="str">
        <f aca="false">IF(COUNT(Q103,R103)=2,Q103*R103,"")</f>
        <v/>
      </c>
      <c r="T103" s="13" t="str">
        <f aca="false">IF(S103="","",IF(S103&gt;=15,"Crítico",IF(S103&gt;=8,"Alto",IF(S103&gt;=4,"Medio","Bajo"))))</f>
        <v/>
      </c>
      <c r="U103" s="15"/>
      <c r="V103" s="12" t="str">
        <f aca="false">IF(OR(S103="",U103=""),"",S103*U103)</f>
        <v/>
      </c>
      <c r="W103" s="20"/>
      <c r="X103" s="13" t="str">
        <f aca="false">IF(OR(S103="",W103=""),"",IF(S103&lt;=W103,"Sí","No — escalar"))</f>
        <v/>
      </c>
      <c r="Y103" s="15"/>
      <c r="Z103" s="19"/>
      <c r="AA103" s="15"/>
      <c r="AB103" s="15"/>
      <c r="AC103" s="16"/>
      <c r="AD103" s="16"/>
      <c r="AE103" s="16"/>
      <c r="AF103" s="13" t="str">
        <f aca="true">IF(AND(AE103&lt;&gt;"",AE103&lt;TODAY(),AG103&lt;&gt;"Cerrado"),"Vencido","")</f>
        <v/>
      </c>
      <c r="AG103" s="15"/>
      <c r="AH103" s="13" t="str">
        <f aca="true">IF(A103="","",IF(OR(Q103&gt;I103,R103&gt;J103),"Incoherente: residual &gt; inherente",IF(AND(Y103="Aceptar",AB103=""),"Aceptación sin aprobador",IF(AND(Y103="Aceptar",AD103&lt;&gt;"",AD103&lt;TODAY()),"Aceptación caducada","OK"))))</f>
        <v/>
      </c>
      <c r="AI103" s="15"/>
      <c r="AJ103" s="15"/>
      <c r="AK103" s="16"/>
      <c r="AL103" s="15"/>
      <c r="AM103" s="18" t="str">
        <f aca="false">IF(OR(AK103="",AL103=""),"",EDATE(AK103,IF(AL103="Mensual",1,IF(AL103="Trimestral",3,IF(AL103="Semestral",6,12)))))</f>
        <v/>
      </c>
      <c r="AN103" s="13" t="str">
        <f aca="true">IF(AM103="","",IF(AM103&lt;TODAY(),"Vencida",IF(AM103&lt;=TODAY()+30,"Por vencer","Vigente")))</f>
        <v/>
      </c>
      <c r="AO103" s="15"/>
    </row>
    <row r="104" customFormat="false" ht="15" hidden="false" customHeight="false" outlineLevel="0" collapsed="false">
      <c r="A104" s="15"/>
      <c r="B104" s="15"/>
      <c r="C104" s="15"/>
      <c r="D104" s="15"/>
      <c r="E104" s="19"/>
      <c r="F104" s="19"/>
      <c r="G104" s="19"/>
      <c r="H104" s="15"/>
      <c r="I104" s="15"/>
      <c r="J104" s="15"/>
      <c r="K104" s="12" t="str">
        <f aca="false">IF(COUNT(I104,J104)=2,I104*J104,"")</f>
        <v/>
      </c>
      <c r="L104" s="13" t="str">
        <f aca="false">IF(K104="","",IF(K104&gt;=15,"Crítico",IF(K104&gt;=8,"Alto",IF(K104&gt;=4,"Medio","Bajo"))))</f>
        <v/>
      </c>
      <c r="M104" s="19"/>
      <c r="N104" s="15"/>
      <c r="O104" s="15"/>
      <c r="P104" s="15"/>
      <c r="Q104" s="15"/>
      <c r="R104" s="15"/>
      <c r="S104" s="12" t="str">
        <f aca="false">IF(COUNT(Q104,R104)=2,Q104*R104,"")</f>
        <v/>
      </c>
      <c r="T104" s="13" t="str">
        <f aca="false">IF(S104="","",IF(S104&gt;=15,"Crítico",IF(S104&gt;=8,"Alto",IF(S104&gt;=4,"Medio","Bajo"))))</f>
        <v/>
      </c>
      <c r="U104" s="15"/>
      <c r="V104" s="12" t="str">
        <f aca="false">IF(OR(S104="",U104=""),"",S104*U104)</f>
        <v/>
      </c>
      <c r="W104" s="20"/>
      <c r="X104" s="13" t="str">
        <f aca="false">IF(OR(S104="",W104=""),"",IF(S104&lt;=W104,"Sí","No — escalar"))</f>
        <v/>
      </c>
      <c r="Y104" s="15"/>
      <c r="Z104" s="19"/>
      <c r="AA104" s="15"/>
      <c r="AB104" s="15"/>
      <c r="AC104" s="16"/>
      <c r="AD104" s="16"/>
      <c r="AE104" s="16"/>
      <c r="AF104" s="13" t="str">
        <f aca="true">IF(AND(AE104&lt;&gt;"",AE104&lt;TODAY(),AG104&lt;&gt;"Cerrado"),"Vencido","")</f>
        <v/>
      </c>
      <c r="AG104" s="15"/>
      <c r="AH104" s="13" t="str">
        <f aca="true">IF(A104="","",IF(OR(Q104&gt;I104,R104&gt;J104),"Incoherente: residual &gt; inherente",IF(AND(Y104="Aceptar",AB104=""),"Aceptación sin aprobador",IF(AND(Y104="Aceptar",AD104&lt;&gt;"",AD104&lt;TODAY()),"Aceptación caducada","OK"))))</f>
        <v/>
      </c>
      <c r="AI104" s="15"/>
      <c r="AJ104" s="15"/>
      <c r="AK104" s="16"/>
      <c r="AL104" s="15"/>
      <c r="AM104" s="18" t="str">
        <f aca="false">IF(OR(AK104="",AL104=""),"",EDATE(AK104,IF(AL104="Mensual",1,IF(AL104="Trimestral",3,IF(AL104="Semestral",6,12)))))</f>
        <v/>
      </c>
      <c r="AN104" s="13" t="str">
        <f aca="true">IF(AM104="","",IF(AM104&lt;TODAY(),"Vencida",IF(AM104&lt;=TODAY()+30,"Por vencer","Vigente")))</f>
        <v/>
      </c>
      <c r="AO104" s="15"/>
    </row>
    <row r="105" customFormat="false" ht="15" hidden="false" customHeight="false" outlineLevel="0" collapsed="false">
      <c r="A105" s="15"/>
      <c r="B105" s="15"/>
      <c r="C105" s="15"/>
      <c r="D105" s="15"/>
      <c r="E105" s="19"/>
      <c r="F105" s="19"/>
      <c r="G105" s="19"/>
      <c r="H105" s="15"/>
      <c r="I105" s="15"/>
      <c r="J105" s="15"/>
      <c r="K105" s="12" t="str">
        <f aca="false">IF(COUNT(I105,J105)=2,I105*J105,"")</f>
        <v/>
      </c>
      <c r="L105" s="13" t="str">
        <f aca="false">IF(K105="","",IF(K105&gt;=15,"Crítico",IF(K105&gt;=8,"Alto",IF(K105&gt;=4,"Medio","Bajo"))))</f>
        <v/>
      </c>
      <c r="M105" s="19"/>
      <c r="N105" s="15"/>
      <c r="O105" s="15"/>
      <c r="P105" s="15"/>
      <c r="Q105" s="15"/>
      <c r="R105" s="15"/>
      <c r="S105" s="12" t="str">
        <f aca="false">IF(COUNT(Q105,R105)=2,Q105*R105,"")</f>
        <v/>
      </c>
      <c r="T105" s="13" t="str">
        <f aca="false">IF(S105="","",IF(S105&gt;=15,"Crítico",IF(S105&gt;=8,"Alto",IF(S105&gt;=4,"Medio","Bajo"))))</f>
        <v/>
      </c>
      <c r="U105" s="15"/>
      <c r="V105" s="12" t="str">
        <f aca="false">IF(OR(S105="",U105=""),"",S105*U105)</f>
        <v/>
      </c>
      <c r="W105" s="20"/>
      <c r="X105" s="13" t="str">
        <f aca="false">IF(OR(S105="",W105=""),"",IF(S105&lt;=W105,"Sí","No — escalar"))</f>
        <v/>
      </c>
      <c r="Y105" s="15"/>
      <c r="Z105" s="19"/>
      <c r="AA105" s="15"/>
      <c r="AB105" s="15"/>
      <c r="AC105" s="16"/>
      <c r="AD105" s="16"/>
      <c r="AE105" s="16"/>
      <c r="AF105" s="13" t="str">
        <f aca="true">IF(AND(AE105&lt;&gt;"",AE105&lt;TODAY(),AG105&lt;&gt;"Cerrado"),"Vencido","")</f>
        <v/>
      </c>
      <c r="AG105" s="15"/>
      <c r="AH105" s="13" t="str">
        <f aca="true">IF(A105="","",IF(OR(Q105&gt;I105,R105&gt;J105),"Incoherente: residual &gt; inherente",IF(AND(Y105="Aceptar",AB105=""),"Aceptación sin aprobador",IF(AND(Y105="Aceptar",AD105&lt;&gt;"",AD105&lt;TODAY()),"Aceptación caducada","OK"))))</f>
        <v/>
      </c>
      <c r="AI105" s="15"/>
      <c r="AJ105" s="15"/>
      <c r="AK105" s="16"/>
      <c r="AL105" s="15"/>
      <c r="AM105" s="18" t="str">
        <f aca="false">IF(OR(AK105="",AL105=""),"",EDATE(AK105,IF(AL105="Mensual",1,IF(AL105="Trimestral",3,IF(AL105="Semestral",6,12)))))</f>
        <v/>
      </c>
      <c r="AN105" s="13" t="str">
        <f aca="true">IF(AM105="","",IF(AM105&lt;TODAY(),"Vencida",IF(AM105&lt;=TODAY()+30,"Por vencer","Vigente")))</f>
        <v/>
      </c>
      <c r="AO105" s="15"/>
    </row>
    <row r="106" customFormat="false" ht="15" hidden="false" customHeight="false" outlineLevel="0" collapsed="false">
      <c r="A106" s="15"/>
      <c r="B106" s="15"/>
      <c r="C106" s="15"/>
      <c r="D106" s="15"/>
      <c r="E106" s="19"/>
      <c r="F106" s="19"/>
      <c r="G106" s="19"/>
      <c r="H106" s="15"/>
      <c r="I106" s="15"/>
      <c r="J106" s="15"/>
      <c r="K106" s="12" t="str">
        <f aca="false">IF(COUNT(I106,J106)=2,I106*J106,"")</f>
        <v/>
      </c>
      <c r="L106" s="13" t="str">
        <f aca="false">IF(K106="","",IF(K106&gt;=15,"Crítico",IF(K106&gt;=8,"Alto",IF(K106&gt;=4,"Medio","Bajo"))))</f>
        <v/>
      </c>
      <c r="M106" s="19"/>
      <c r="N106" s="15"/>
      <c r="O106" s="15"/>
      <c r="P106" s="15"/>
      <c r="Q106" s="15"/>
      <c r="R106" s="15"/>
      <c r="S106" s="12" t="str">
        <f aca="false">IF(COUNT(Q106,R106)=2,Q106*R106,"")</f>
        <v/>
      </c>
      <c r="T106" s="13" t="str">
        <f aca="false">IF(S106="","",IF(S106&gt;=15,"Crítico",IF(S106&gt;=8,"Alto",IF(S106&gt;=4,"Medio","Bajo"))))</f>
        <v/>
      </c>
      <c r="U106" s="15"/>
      <c r="V106" s="12" t="str">
        <f aca="false">IF(OR(S106="",U106=""),"",S106*U106)</f>
        <v/>
      </c>
      <c r="W106" s="20"/>
      <c r="X106" s="13" t="str">
        <f aca="false">IF(OR(S106="",W106=""),"",IF(S106&lt;=W106,"Sí","No — escalar"))</f>
        <v/>
      </c>
      <c r="Y106" s="15"/>
      <c r="Z106" s="19"/>
      <c r="AA106" s="15"/>
      <c r="AB106" s="15"/>
      <c r="AC106" s="16"/>
      <c r="AD106" s="16"/>
      <c r="AE106" s="16"/>
      <c r="AF106" s="13" t="str">
        <f aca="true">IF(AND(AE106&lt;&gt;"",AE106&lt;TODAY(),AG106&lt;&gt;"Cerrado"),"Vencido","")</f>
        <v/>
      </c>
      <c r="AG106" s="15"/>
      <c r="AH106" s="13" t="str">
        <f aca="true">IF(A106="","",IF(OR(Q106&gt;I106,R106&gt;J106),"Incoherente: residual &gt; inherente",IF(AND(Y106="Aceptar",AB106=""),"Aceptación sin aprobador",IF(AND(Y106="Aceptar",AD106&lt;&gt;"",AD106&lt;TODAY()),"Aceptación caducada","OK"))))</f>
        <v/>
      </c>
      <c r="AI106" s="15"/>
      <c r="AJ106" s="15"/>
      <c r="AK106" s="16"/>
      <c r="AL106" s="15"/>
      <c r="AM106" s="18" t="str">
        <f aca="false">IF(OR(AK106="",AL106=""),"",EDATE(AK106,IF(AL106="Mensual",1,IF(AL106="Trimestral",3,IF(AL106="Semestral",6,12)))))</f>
        <v/>
      </c>
      <c r="AN106" s="13" t="str">
        <f aca="true">IF(AM106="","",IF(AM106&lt;TODAY(),"Vencida",IF(AM106&lt;=TODAY()+30,"Por vencer","Vigente")))</f>
        <v/>
      </c>
      <c r="AO106" s="15"/>
    </row>
    <row r="107" customFormat="false" ht="15" hidden="false" customHeight="false" outlineLevel="0" collapsed="false">
      <c r="A107" s="15"/>
      <c r="B107" s="15"/>
      <c r="C107" s="15"/>
      <c r="D107" s="15"/>
      <c r="E107" s="19"/>
      <c r="F107" s="19"/>
      <c r="G107" s="19"/>
      <c r="H107" s="15"/>
      <c r="I107" s="15"/>
      <c r="J107" s="15"/>
      <c r="K107" s="12" t="str">
        <f aca="false">IF(COUNT(I107,J107)=2,I107*J107,"")</f>
        <v/>
      </c>
      <c r="L107" s="13" t="str">
        <f aca="false">IF(K107="","",IF(K107&gt;=15,"Crítico",IF(K107&gt;=8,"Alto",IF(K107&gt;=4,"Medio","Bajo"))))</f>
        <v/>
      </c>
      <c r="M107" s="19"/>
      <c r="N107" s="15"/>
      <c r="O107" s="15"/>
      <c r="P107" s="15"/>
      <c r="Q107" s="15"/>
      <c r="R107" s="15"/>
      <c r="S107" s="12" t="str">
        <f aca="false">IF(COUNT(Q107,R107)=2,Q107*R107,"")</f>
        <v/>
      </c>
      <c r="T107" s="13" t="str">
        <f aca="false">IF(S107="","",IF(S107&gt;=15,"Crítico",IF(S107&gt;=8,"Alto",IF(S107&gt;=4,"Medio","Bajo"))))</f>
        <v/>
      </c>
      <c r="U107" s="15"/>
      <c r="V107" s="12" t="str">
        <f aca="false">IF(OR(S107="",U107=""),"",S107*U107)</f>
        <v/>
      </c>
      <c r="W107" s="20"/>
      <c r="X107" s="13" t="str">
        <f aca="false">IF(OR(S107="",W107=""),"",IF(S107&lt;=W107,"Sí","No — escalar"))</f>
        <v/>
      </c>
      <c r="Y107" s="15"/>
      <c r="Z107" s="19"/>
      <c r="AA107" s="15"/>
      <c r="AB107" s="15"/>
      <c r="AC107" s="16"/>
      <c r="AD107" s="16"/>
      <c r="AE107" s="16"/>
      <c r="AF107" s="13" t="str">
        <f aca="true">IF(AND(AE107&lt;&gt;"",AE107&lt;TODAY(),AG107&lt;&gt;"Cerrado"),"Vencido","")</f>
        <v/>
      </c>
      <c r="AG107" s="15"/>
      <c r="AH107" s="13" t="str">
        <f aca="true">IF(A107="","",IF(OR(Q107&gt;I107,R107&gt;J107),"Incoherente: residual &gt; inherente",IF(AND(Y107="Aceptar",AB107=""),"Aceptación sin aprobador",IF(AND(Y107="Aceptar",AD107&lt;&gt;"",AD107&lt;TODAY()),"Aceptación caducada","OK"))))</f>
        <v/>
      </c>
      <c r="AI107" s="15"/>
      <c r="AJ107" s="15"/>
      <c r="AK107" s="16"/>
      <c r="AL107" s="15"/>
      <c r="AM107" s="18" t="str">
        <f aca="false">IF(OR(AK107="",AL107=""),"",EDATE(AK107,IF(AL107="Mensual",1,IF(AL107="Trimestral",3,IF(AL107="Semestral",6,12)))))</f>
        <v/>
      </c>
      <c r="AN107" s="13" t="str">
        <f aca="true">IF(AM107="","",IF(AM107&lt;TODAY(),"Vencida",IF(AM107&lt;=TODAY()+30,"Por vencer","Vigente")))</f>
        <v/>
      </c>
      <c r="AO107" s="15"/>
    </row>
    <row r="108" customFormat="false" ht="15" hidden="false" customHeight="false" outlineLevel="0" collapsed="false">
      <c r="A108" s="15"/>
      <c r="B108" s="15"/>
      <c r="C108" s="15"/>
      <c r="D108" s="15"/>
      <c r="E108" s="19"/>
      <c r="F108" s="19"/>
      <c r="G108" s="19"/>
      <c r="H108" s="15"/>
      <c r="I108" s="15"/>
      <c r="J108" s="15"/>
      <c r="K108" s="12" t="str">
        <f aca="false">IF(COUNT(I108,J108)=2,I108*J108,"")</f>
        <v/>
      </c>
      <c r="L108" s="13" t="str">
        <f aca="false">IF(K108="","",IF(K108&gt;=15,"Crítico",IF(K108&gt;=8,"Alto",IF(K108&gt;=4,"Medio","Bajo"))))</f>
        <v/>
      </c>
      <c r="M108" s="19"/>
      <c r="N108" s="15"/>
      <c r="O108" s="15"/>
      <c r="P108" s="15"/>
      <c r="Q108" s="15"/>
      <c r="R108" s="15"/>
      <c r="S108" s="12" t="str">
        <f aca="false">IF(COUNT(Q108,R108)=2,Q108*R108,"")</f>
        <v/>
      </c>
      <c r="T108" s="13" t="str">
        <f aca="false">IF(S108="","",IF(S108&gt;=15,"Crítico",IF(S108&gt;=8,"Alto",IF(S108&gt;=4,"Medio","Bajo"))))</f>
        <v/>
      </c>
      <c r="U108" s="15"/>
      <c r="V108" s="12" t="str">
        <f aca="false">IF(OR(S108="",U108=""),"",S108*U108)</f>
        <v/>
      </c>
      <c r="W108" s="20"/>
      <c r="X108" s="13" t="str">
        <f aca="false">IF(OR(S108="",W108=""),"",IF(S108&lt;=W108,"Sí","No — escalar"))</f>
        <v/>
      </c>
      <c r="Y108" s="15"/>
      <c r="Z108" s="19"/>
      <c r="AA108" s="15"/>
      <c r="AB108" s="15"/>
      <c r="AC108" s="16"/>
      <c r="AD108" s="16"/>
      <c r="AE108" s="16"/>
      <c r="AF108" s="13" t="str">
        <f aca="true">IF(AND(AE108&lt;&gt;"",AE108&lt;TODAY(),AG108&lt;&gt;"Cerrado"),"Vencido","")</f>
        <v/>
      </c>
      <c r="AG108" s="15"/>
      <c r="AH108" s="13" t="str">
        <f aca="true">IF(A108="","",IF(OR(Q108&gt;I108,R108&gt;J108),"Incoherente: residual &gt; inherente",IF(AND(Y108="Aceptar",AB108=""),"Aceptación sin aprobador",IF(AND(Y108="Aceptar",AD108&lt;&gt;"",AD108&lt;TODAY()),"Aceptación caducada","OK"))))</f>
        <v/>
      </c>
      <c r="AI108" s="15"/>
      <c r="AJ108" s="15"/>
      <c r="AK108" s="16"/>
      <c r="AL108" s="15"/>
      <c r="AM108" s="18" t="str">
        <f aca="false">IF(OR(AK108="",AL108=""),"",EDATE(AK108,IF(AL108="Mensual",1,IF(AL108="Trimestral",3,IF(AL108="Semestral",6,12)))))</f>
        <v/>
      </c>
      <c r="AN108" s="13" t="str">
        <f aca="true">IF(AM108="","",IF(AM108&lt;TODAY(),"Vencida",IF(AM108&lt;=TODAY()+30,"Por vencer","Vigente")))</f>
        <v/>
      </c>
      <c r="AO108" s="15"/>
    </row>
    <row r="109" customFormat="false" ht="15" hidden="false" customHeight="false" outlineLevel="0" collapsed="false">
      <c r="A109" s="15"/>
      <c r="B109" s="15"/>
      <c r="C109" s="15"/>
      <c r="D109" s="15"/>
      <c r="E109" s="19"/>
      <c r="F109" s="19"/>
      <c r="G109" s="19"/>
      <c r="H109" s="15"/>
      <c r="I109" s="15"/>
      <c r="J109" s="15"/>
      <c r="K109" s="12" t="str">
        <f aca="false">IF(COUNT(I109,J109)=2,I109*J109,"")</f>
        <v/>
      </c>
      <c r="L109" s="13" t="str">
        <f aca="false">IF(K109="","",IF(K109&gt;=15,"Crítico",IF(K109&gt;=8,"Alto",IF(K109&gt;=4,"Medio","Bajo"))))</f>
        <v/>
      </c>
      <c r="M109" s="19"/>
      <c r="N109" s="15"/>
      <c r="O109" s="15"/>
      <c r="P109" s="15"/>
      <c r="Q109" s="15"/>
      <c r="R109" s="15"/>
      <c r="S109" s="12" t="str">
        <f aca="false">IF(COUNT(Q109,R109)=2,Q109*R109,"")</f>
        <v/>
      </c>
      <c r="T109" s="13" t="str">
        <f aca="false">IF(S109="","",IF(S109&gt;=15,"Crítico",IF(S109&gt;=8,"Alto",IF(S109&gt;=4,"Medio","Bajo"))))</f>
        <v/>
      </c>
      <c r="U109" s="15"/>
      <c r="V109" s="12" t="str">
        <f aca="false">IF(OR(S109="",U109=""),"",S109*U109)</f>
        <v/>
      </c>
      <c r="W109" s="20"/>
      <c r="X109" s="13" t="str">
        <f aca="false">IF(OR(S109="",W109=""),"",IF(S109&lt;=W109,"Sí","No — escalar"))</f>
        <v/>
      </c>
      <c r="Y109" s="15"/>
      <c r="Z109" s="19"/>
      <c r="AA109" s="15"/>
      <c r="AB109" s="15"/>
      <c r="AC109" s="16"/>
      <c r="AD109" s="16"/>
      <c r="AE109" s="16"/>
      <c r="AF109" s="13" t="str">
        <f aca="true">IF(AND(AE109&lt;&gt;"",AE109&lt;TODAY(),AG109&lt;&gt;"Cerrado"),"Vencido","")</f>
        <v/>
      </c>
      <c r="AG109" s="15"/>
      <c r="AH109" s="13" t="str">
        <f aca="true">IF(A109="","",IF(OR(Q109&gt;I109,R109&gt;J109),"Incoherente: residual &gt; inherente",IF(AND(Y109="Aceptar",AB109=""),"Aceptación sin aprobador",IF(AND(Y109="Aceptar",AD109&lt;&gt;"",AD109&lt;TODAY()),"Aceptación caducada","OK"))))</f>
        <v/>
      </c>
      <c r="AI109" s="15"/>
      <c r="AJ109" s="15"/>
      <c r="AK109" s="16"/>
      <c r="AL109" s="15"/>
      <c r="AM109" s="18" t="str">
        <f aca="false">IF(OR(AK109="",AL109=""),"",EDATE(AK109,IF(AL109="Mensual",1,IF(AL109="Trimestral",3,IF(AL109="Semestral",6,12)))))</f>
        <v/>
      </c>
      <c r="AN109" s="13" t="str">
        <f aca="true">IF(AM109="","",IF(AM109&lt;TODAY(),"Vencida",IF(AM109&lt;=TODAY()+30,"Por vencer","Vigente")))</f>
        <v/>
      </c>
      <c r="AO109" s="15"/>
    </row>
    <row r="110" customFormat="false" ht="15" hidden="false" customHeight="false" outlineLevel="0" collapsed="false">
      <c r="A110" s="15"/>
      <c r="B110" s="15"/>
      <c r="C110" s="15"/>
      <c r="D110" s="15"/>
      <c r="E110" s="19"/>
      <c r="F110" s="19"/>
      <c r="G110" s="19"/>
      <c r="H110" s="15"/>
      <c r="I110" s="15"/>
      <c r="J110" s="15"/>
      <c r="K110" s="12" t="str">
        <f aca="false">IF(COUNT(I110,J110)=2,I110*J110,"")</f>
        <v/>
      </c>
      <c r="L110" s="13" t="str">
        <f aca="false">IF(K110="","",IF(K110&gt;=15,"Crítico",IF(K110&gt;=8,"Alto",IF(K110&gt;=4,"Medio","Bajo"))))</f>
        <v/>
      </c>
      <c r="M110" s="19"/>
      <c r="N110" s="15"/>
      <c r="O110" s="15"/>
      <c r="P110" s="15"/>
      <c r="Q110" s="15"/>
      <c r="R110" s="15"/>
      <c r="S110" s="12" t="str">
        <f aca="false">IF(COUNT(Q110,R110)=2,Q110*R110,"")</f>
        <v/>
      </c>
      <c r="T110" s="13" t="str">
        <f aca="false">IF(S110="","",IF(S110&gt;=15,"Crítico",IF(S110&gt;=8,"Alto",IF(S110&gt;=4,"Medio","Bajo"))))</f>
        <v/>
      </c>
      <c r="U110" s="15"/>
      <c r="V110" s="12" t="str">
        <f aca="false">IF(OR(S110="",U110=""),"",S110*U110)</f>
        <v/>
      </c>
      <c r="W110" s="20"/>
      <c r="X110" s="13" t="str">
        <f aca="false">IF(OR(S110="",W110=""),"",IF(S110&lt;=W110,"Sí","No — escalar"))</f>
        <v/>
      </c>
      <c r="Y110" s="15"/>
      <c r="Z110" s="19"/>
      <c r="AA110" s="15"/>
      <c r="AB110" s="15"/>
      <c r="AC110" s="16"/>
      <c r="AD110" s="16"/>
      <c r="AE110" s="16"/>
      <c r="AF110" s="13" t="str">
        <f aca="true">IF(AND(AE110&lt;&gt;"",AE110&lt;TODAY(),AG110&lt;&gt;"Cerrado"),"Vencido","")</f>
        <v/>
      </c>
      <c r="AG110" s="15"/>
      <c r="AH110" s="13" t="str">
        <f aca="true">IF(A110="","",IF(OR(Q110&gt;I110,R110&gt;J110),"Incoherente: residual &gt; inherente",IF(AND(Y110="Aceptar",AB110=""),"Aceptación sin aprobador",IF(AND(Y110="Aceptar",AD110&lt;&gt;"",AD110&lt;TODAY()),"Aceptación caducada","OK"))))</f>
        <v/>
      </c>
      <c r="AI110" s="15"/>
      <c r="AJ110" s="15"/>
      <c r="AK110" s="16"/>
      <c r="AL110" s="15"/>
      <c r="AM110" s="18" t="str">
        <f aca="false">IF(OR(AK110="",AL110=""),"",EDATE(AK110,IF(AL110="Mensual",1,IF(AL110="Trimestral",3,IF(AL110="Semestral",6,12)))))</f>
        <v/>
      </c>
      <c r="AN110" s="13" t="str">
        <f aca="true">IF(AM110="","",IF(AM110&lt;TODAY(),"Vencida",IF(AM110&lt;=TODAY()+30,"Por vencer","Vigente")))</f>
        <v/>
      </c>
      <c r="AO110" s="15"/>
    </row>
    <row r="111" customFormat="false" ht="15" hidden="false" customHeight="false" outlineLevel="0" collapsed="false">
      <c r="A111" s="15"/>
      <c r="B111" s="15"/>
      <c r="C111" s="15"/>
      <c r="D111" s="15"/>
      <c r="E111" s="19"/>
      <c r="F111" s="19"/>
      <c r="G111" s="19"/>
      <c r="H111" s="15"/>
      <c r="I111" s="15"/>
      <c r="J111" s="15"/>
      <c r="K111" s="12" t="str">
        <f aca="false">IF(COUNT(I111,J111)=2,I111*J111,"")</f>
        <v/>
      </c>
      <c r="L111" s="13" t="str">
        <f aca="false">IF(K111="","",IF(K111&gt;=15,"Crítico",IF(K111&gt;=8,"Alto",IF(K111&gt;=4,"Medio","Bajo"))))</f>
        <v/>
      </c>
      <c r="M111" s="19"/>
      <c r="N111" s="15"/>
      <c r="O111" s="15"/>
      <c r="P111" s="15"/>
      <c r="Q111" s="15"/>
      <c r="R111" s="15"/>
      <c r="S111" s="12" t="str">
        <f aca="false">IF(COUNT(Q111,R111)=2,Q111*R111,"")</f>
        <v/>
      </c>
      <c r="T111" s="13" t="str">
        <f aca="false">IF(S111="","",IF(S111&gt;=15,"Crítico",IF(S111&gt;=8,"Alto",IF(S111&gt;=4,"Medio","Bajo"))))</f>
        <v/>
      </c>
      <c r="U111" s="15"/>
      <c r="V111" s="12" t="str">
        <f aca="false">IF(OR(S111="",U111=""),"",S111*U111)</f>
        <v/>
      </c>
      <c r="W111" s="20"/>
      <c r="X111" s="13" t="str">
        <f aca="false">IF(OR(S111="",W111=""),"",IF(S111&lt;=W111,"Sí","No — escalar"))</f>
        <v/>
      </c>
      <c r="Y111" s="15"/>
      <c r="Z111" s="19"/>
      <c r="AA111" s="15"/>
      <c r="AB111" s="15"/>
      <c r="AC111" s="16"/>
      <c r="AD111" s="16"/>
      <c r="AE111" s="16"/>
      <c r="AF111" s="13" t="str">
        <f aca="true">IF(AND(AE111&lt;&gt;"",AE111&lt;TODAY(),AG111&lt;&gt;"Cerrado"),"Vencido","")</f>
        <v/>
      </c>
      <c r="AG111" s="15"/>
      <c r="AH111" s="13" t="str">
        <f aca="true">IF(A111="","",IF(OR(Q111&gt;I111,R111&gt;J111),"Incoherente: residual &gt; inherente",IF(AND(Y111="Aceptar",AB111=""),"Aceptación sin aprobador",IF(AND(Y111="Aceptar",AD111&lt;&gt;"",AD111&lt;TODAY()),"Aceptación caducada","OK"))))</f>
        <v/>
      </c>
      <c r="AI111" s="15"/>
      <c r="AJ111" s="15"/>
      <c r="AK111" s="16"/>
      <c r="AL111" s="15"/>
      <c r="AM111" s="18" t="str">
        <f aca="false">IF(OR(AK111="",AL111=""),"",EDATE(AK111,IF(AL111="Mensual",1,IF(AL111="Trimestral",3,IF(AL111="Semestral",6,12)))))</f>
        <v/>
      </c>
      <c r="AN111" s="13" t="str">
        <f aca="true">IF(AM111="","",IF(AM111&lt;TODAY(),"Vencida",IF(AM111&lt;=TODAY()+30,"Por vencer","Vigente")))</f>
        <v/>
      </c>
      <c r="AO111" s="15"/>
    </row>
    <row r="112" customFormat="false" ht="15" hidden="false" customHeight="false" outlineLevel="0" collapsed="false">
      <c r="A112" s="15"/>
      <c r="B112" s="15"/>
      <c r="C112" s="15"/>
      <c r="D112" s="15"/>
      <c r="E112" s="19"/>
      <c r="F112" s="19"/>
      <c r="G112" s="19"/>
      <c r="H112" s="15"/>
      <c r="I112" s="15"/>
      <c r="J112" s="15"/>
      <c r="K112" s="12" t="str">
        <f aca="false">IF(COUNT(I112,J112)=2,I112*J112,"")</f>
        <v/>
      </c>
      <c r="L112" s="13" t="str">
        <f aca="false">IF(K112="","",IF(K112&gt;=15,"Crítico",IF(K112&gt;=8,"Alto",IF(K112&gt;=4,"Medio","Bajo"))))</f>
        <v/>
      </c>
      <c r="M112" s="19"/>
      <c r="N112" s="15"/>
      <c r="O112" s="15"/>
      <c r="P112" s="15"/>
      <c r="Q112" s="15"/>
      <c r="R112" s="15"/>
      <c r="S112" s="12" t="str">
        <f aca="false">IF(COUNT(Q112,R112)=2,Q112*R112,"")</f>
        <v/>
      </c>
      <c r="T112" s="13" t="str">
        <f aca="false">IF(S112="","",IF(S112&gt;=15,"Crítico",IF(S112&gt;=8,"Alto",IF(S112&gt;=4,"Medio","Bajo"))))</f>
        <v/>
      </c>
      <c r="U112" s="15"/>
      <c r="V112" s="12" t="str">
        <f aca="false">IF(OR(S112="",U112=""),"",S112*U112)</f>
        <v/>
      </c>
      <c r="W112" s="20"/>
      <c r="X112" s="13" t="str">
        <f aca="false">IF(OR(S112="",W112=""),"",IF(S112&lt;=W112,"Sí","No — escalar"))</f>
        <v/>
      </c>
      <c r="Y112" s="15"/>
      <c r="Z112" s="19"/>
      <c r="AA112" s="15"/>
      <c r="AB112" s="15"/>
      <c r="AC112" s="16"/>
      <c r="AD112" s="16"/>
      <c r="AE112" s="16"/>
      <c r="AF112" s="13" t="str">
        <f aca="true">IF(AND(AE112&lt;&gt;"",AE112&lt;TODAY(),AG112&lt;&gt;"Cerrado"),"Vencido","")</f>
        <v/>
      </c>
      <c r="AG112" s="15"/>
      <c r="AH112" s="13" t="str">
        <f aca="true">IF(A112="","",IF(OR(Q112&gt;I112,R112&gt;J112),"Incoherente: residual &gt; inherente",IF(AND(Y112="Aceptar",AB112=""),"Aceptación sin aprobador",IF(AND(Y112="Aceptar",AD112&lt;&gt;"",AD112&lt;TODAY()),"Aceptación caducada","OK"))))</f>
        <v/>
      </c>
      <c r="AI112" s="15"/>
      <c r="AJ112" s="15"/>
      <c r="AK112" s="16"/>
      <c r="AL112" s="15"/>
      <c r="AM112" s="18" t="str">
        <f aca="false">IF(OR(AK112="",AL112=""),"",EDATE(AK112,IF(AL112="Mensual",1,IF(AL112="Trimestral",3,IF(AL112="Semestral",6,12)))))</f>
        <v/>
      </c>
      <c r="AN112" s="13" t="str">
        <f aca="true">IF(AM112="","",IF(AM112&lt;TODAY(),"Vencida",IF(AM112&lt;=TODAY()+30,"Por vencer","Vigente")))</f>
        <v/>
      </c>
      <c r="AO112" s="15"/>
    </row>
    <row r="113" customFormat="false" ht="15" hidden="false" customHeight="false" outlineLevel="0" collapsed="false">
      <c r="A113" s="15"/>
      <c r="B113" s="15"/>
      <c r="C113" s="15"/>
      <c r="D113" s="15"/>
      <c r="E113" s="19"/>
      <c r="F113" s="19"/>
      <c r="G113" s="19"/>
      <c r="H113" s="15"/>
      <c r="I113" s="15"/>
      <c r="J113" s="15"/>
      <c r="K113" s="12" t="str">
        <f aca="false">IF(COUNT(I113,J113)=2,I113*J113,"")</f>
        <v/>
      </c>
      <c r="L113" s="13" t="str">
        <f aca="false">IF(K113="","",IF(K113&gt;=15,"Crítico",IF(K113&gt;=8,"Alto",IF(K113&gt;=4,"Medio","Bajo"))))</f>
        <v/>
      </c>
      <c r="M113" s="19"/>
      <c r="N113" s="15"/>
      <c r="O113" s="15"/>
      <c r="P113" s="15"/>
      <c r="Q113" s="15"/>
      <c r="R113" s="15"/>
      <c r="S113" s="12" t="str">
        <f aca="false">IF(COUNT(Q113,R113)=2,Q113*R113,"")</f>
        <v/>
      </c>
      <c r="T113" s="13" t="str">
        <f aca="false">IF(S113="","",IF(S113&gt;=15,"Crítico",IF(S113&gt;=8,"Alto",IF(S113&gt;=4,"Medio","Bajo"))))</f>
        <v/>
      </c>
      <c r="U113" s="15"/>
      <c r="V113" s="12" t="str">
        <f aca="false">IF(OR(S113="",U113=""),"",S113*U113)</f>
        <v/>
      </c>
      <c r="W113" s="20"/>
      <c r="X113" s="13" t="str">
        <f aca="false">IF(OR(S113="",W113=""),"",IF(S113&lt;=W113,"Sí","No — escalar"))</f>
        <v/>
      </c>
      <c r="Y113" s="15"/>
      <c r="Z113" s="19"/>
      <c r="AA113" s="15"/>
      <c r="AB113" s="15"/>
      <c r="AC113" s="16"/>
      <c r="AD113" s="16"/>
      <c r="AE113" s="16"/>
      <c r="AF113" s="13" t="str">
        <f aca="true">IF(AND(AE113&lt;&gt;"",AE113&lt;TODAY(),AG113&lt;&gt;"Cerrado"),"Vencido","")</f>
        <v/>
      </c>
      <c r="AG113" s="15"/>
      <c r="AH113" s="13" t="str">
        <f aca="true">IF(A113="","",IF(OR(Q113&gt;I113,R113&gt;J113),"Incoherente: residual &gt; inherente",IF(AND(Y113="Aceptar",AB113=""),"Aceptación sin aprobador",IF(AND(Y113="Aceptar",AD113&lt;&gt;"",AD113&lt;TODAY()),"Aceptación caducada","OK"))))</f>
        <v/>
      </c>
      <c r="AI113" s="15"/>
      <c r="AJ113" s="15"/>
      <c r="AK113" s="16"/>
      <c r="AL113" s="15"/>
      <c r="AM113" s="18" t="str">
        <f aca="false">IF(OR(AK113="",AL113=""),"",EDATE(AK113,IF(AL113="Mensual",1,IF(AL113="Trimestral",3,IF(AL113="Semestral",6,12)))))</f>
        <v/>
      </c>
      <c r="AN113" s="13" t="str">
        <f aca="true">IF(AM113="","",IF(AM113&lt;TODAY(),"Vencida",IF(AM113&lt;=TODAY()+30,"Por vencer","Vigente")))</f>
        <v/>
      </c>
      <c r="AO113" s="15"/>
    </row>
    <row r="114" customFormat="false" ht="15" hidden="false" customHeight="false" outlineLevel="0" collapsed="false">
      <c r="A114" s="15"/>
      <c r="B114" s="15"/>
      <c r="C114" s="15"/>
      <c r="D114" s="15"/>
      <c r="E114" s="19"/>
      <c r="F114" s="19"/>
      <c r="G114" s="19"/>
      <c r="H114" s="15"/>
      <c r="I114" s="15"/>
      <c r="J114" s="15"/>
      <c r="K114" s="12" t="str">
        <f aca="false">IF(COUNT(I114,J114)=2,I114*J114,"")</f>
        <v/>
      </c>
      <c r="L114" s="13" t="str">
        <f aca="false">IF(K114="","",IF(K114&gt;=15,"Crítico",IF(K114&gt;=8,"Alto",IF(K114&gt;=4,"Medio","Bajo"))))</f>
        <v/>
      </c>
      <c r="M114" s="19"/>
      <c r="N114" s="15"/>
      <c r="O114" s="15"/>
      <c r="P114" s="15"/>
      <c r="Q114" s="15"/>
      <c r="R114" s="15"/>
      <c r="S114" s="12" t="str">
        <f aca="false">IF(COUNT(Q114,R114)=2,Q114*R114,"")</f>
        <v/>
      </c>
      <c r="T114" s="13" t="str">
        <f aca="false">IF(S114="","",IF(S114&gt;=15,"Crítico",IF(S114&gt;=8,"Alto",IF(S114&gt;=4,"Medio","Bajo"))))</f>
        <v/>
      </c>
      <c r="U114" s="15"/>
      <c r="V114" s="12" t="str">
        <f aca="false">IF(OR(S114="",U114=""),"",S114*U114)</f>
        <v/>
      </c>
      <c r="W114" s="20"/>
      <c r="X114" s="13" t="str">
        <f aca="false">IF(OR(S114="",W114=""),"",IF(S114&lt;=W114,"Sí","No — escalar"))</f>
        <v/>
      </c>
      <c r="Y114" s="15"/>
      <c r="Z114" s="19"/>
      <c r="AA114" s="15"/>
      <c r="AB114" s="15"/>
      <c r="AC114" s="16"/>
      <c r="AD114" s="16"/>
      <c r="AE114" s="16"/>
      <c r="AF114" s="13" t="str">
        <f aca="true">IF(AND(AE114&lt;&gt;"",AE114&lt;TODAY(),AG114&lt;&gt;"Cerrado"),"Vencido","")</f>
        <v/>
      </c>
      <c r="AG114" s="15"/>
      <c r="AH114" s="13" t="str">
        <f aca="true">IF(A114="","",IF(OR(Q114&gt;I114,R114&gt;J114),"Incoherente: residual &gt; inherente",IF(AND(Y114="Aceptar",AB114=""),"Aceptación sin aprobador",IF(AND(Y114="Aceptar",AD114&lt;&gt;"",AD114&lt;TODAY()),"Aceptación caducada","OK"))))</f>
        <v/>
      </c>
      <c r="AI114" s="15"/>
      <c r="AJ114" s="15"/>
      <c r="AK114" s="16"/>
      <c r="AL114" s="15"/>
      <c r="AM114" s="18" t="str">
        <f aca="false">IF(OR(AK114="",AL114=""),"",EDATE(AK114,IF(AL114="Mensual",1,IF(AL114="Trimestral",3,IF(AL114="Semestral",6,12)))))</f>
        <v/>
      </c>
      <c r="AN114" s="13" t="str">
        <f aca="true">IF(AM114="","",IF(AM114&lt;TODAY(),"Vencida",IF(AM114&lt;=TODAY()+30,"Por vencer","Vigente")))</f>
        <v/>
      </c>
      <c r="AO114" s="15"/>
    </row>
    <row r="115" customFormat="false" ht="15" hidden="false" customHeight="false" outlineLevel="0" collapsed="false">
      <c r="A115" s="15"/>
      <c r="B115" s="15"/>
      <c r="C115" s="15"/>
      <c r="D115" s="15"/>
      <c r="E115" s="19"/>
      <c r="F115" s="19"/>
      <c r="G115" s="19"/>
      <c r="H115" s="15"/>
      <c r="I115" s="15"/>
      <c r="J115" s="15"/>
      <c r="K115" s="12" t="str">
        <f aca="false">IF(COUNT(I115,J115)=2,I115*J115,"")</f>
        <v/>
      </c>
      <c r="L115" s="13" t="str">
        <f aca="false">IF(K115="","",IF(K115&gt;=15,"Crítico",IF(K115&gt;=8,"Alto",IF(K115&gt;=4,"Medio","Bajo"))))</f>
        <v/>
      </c>
      <c r="M115" s="19"/>
      <c r="N115" s="15"/>
      <c r="O115" s="15"/>
      <c r="P115" s="15"/>
      <c r="Q115" s="15"/>
      <c r="R115" s="15"/>
      <c r="S115" s="12" t="str">
        <f aca="false">IF(COUNT(Q115,R115)=2,Q115*R115,"")</f>
        <v/>
      </c>
      <c r="T115" s="13" t="str">
        <f aca="false">IF(S115="","",IF(S115&gt;=15,"Crítico",IF(S115&gt;=8,"Alto",IF(S115&gt;=4,"Medio","Bajo"))))</f>
        <v/>
      </c>
      <c r="U115" s="15"/>
      <c r="V115" s="12" t="str">
        <f aca="false">IF(OR(S115="",U115=""),"",S115*U115)</f>
        <v/>
      </c>
      <c r="W115" s="20"/>
      <c r="X115" s="13" t="str">
        <f aca="false">IF(OR(S115="",W115=""),"",IF(S115&lt;=W115,"Sí","No — escalar"))</f>
        <v/>
      </c>
      <c r="Y115" s="15"/>
      <c r="Z115" s="19"/>
      <c r="AA115" s="15"/>
      <c r="AB115" s="15"/>
      <c r="AC115" s="16"/>
      <c r="AD115" s="16"/>
      <c r="AE115" s="16"/>
      <c r="AF115" s="13" t="str">
        <f aca="true">IF(AND(AE115&lt;&gt;"",AE115&lt;TODAY(),AG115&lt;&gt;"Cerrado"),"Vencido","")</f>
        <v/>
      </c>
      <c r="AG115" s="15"/>
      <c r="AH115" s="13" t="str">
        <f aca="true">IF(A115="","",IF(OR(Q115&gt;I115,R115&gt;J115),"Incoherente: residual &gt; inherente",IF(AND(Y115="Aceptar",AB115=""),"Aceptación sin aprobador",IF(AND(Y115="Aceptar",AD115&lt;&gt;"",AD115&lt;TODAY()),"Aceptación caducada","OK"))))</f>
        <v/>
      </c>
      <c r="AI115" s="15"/>
      <c r="AJ115" s="15"/>
      <c r="AK115" s="16"/>
      <c r="AL115" s="15"/>
      <c r="AM115" s="18" t="str">
        <f aca="false">IF(OR(AK115="",AL115=""),"",EDATE(AK115,IF(AL115="Mensual",1,IF(AL115="Trimestral",3,IF(AL115="Semestral",6,12)))))</f>
        <v/>
      </c>
      <c r="AN115" s="13" t="str">
        <f aca="true">IF(AM115="","",IF(AM115&lt;TODAY(),"Vencida",IF(AM115&lt;=TODAY()+30,"Por vencer","Vigente")))</f>
        <v/>
      </c>
      <c r="AO115" s="15"/>
    </row>
    <row r="116" customFormat="false" ht="15" hidden="false" customHeight="false" outlineLevel="0" collapsed="false">
      <c r="A116" s="15"/>
      <c r="B116" s="15"/>
      <c r="C116" s="15"/>
      <c r="D116" s="15"/>
      <c r="E116" s="19"/>
      <c r="F116" s="19"/>
      <c r="G116" s="19"/>
      <c r="H116" s="15"/>
      <c r="I116" s="15"/>
      <c r="J116" s="15"/>
      <c r="K116" s="12" t="str">
        <f aca="false">IF(COUNT(I116,J116)=2,I116*J116,"")</f>
        <v/>
      </c>
      <c r="L116" s="13" t="str">
        <f aca="false">IF(K116="","",IF(K116&gt;=15,"Crítico",IF(K116&gt;=8,"Alto",IF(K116&gt;=4,"Medio","Bajo"))))</f>
        <v/>
      </c>
      <c r="M116" s="19"/>
      <c r="N116" s="15"/>
      <c r="O116" s="15"/>
      <c r="P116" s="15"/>
      <c r="Q116" s="15"/>
      <c r="R116" s="15"/>
      <c r="S116" s="12" t="str">
        <f aca="false">IF(COUNT(Q116,R116)=2,Q116*R116,"")</f>
        <v/>
      </c>
      <c r="T116" s="13" t="str">
        <f aca="false">IF(S116="","",IF(S116&gt;=15,"Crítico",IF(S116&gt;=8,"Alto",IF(S116&gt;=4,"Medio","Bajo"))))</f>
        <v/>
      </c>
      <c r="U116" s="15"/>
      <c r="V116" s="12" t="str">
        <f aca="false">IF(OR(S116="",U116=""),"",S116*U116)</f>
        <v/>
      </c>
      <c r="W116" s="20"/>
      <c r="X116" s="13" t="str">
        <f aca="false">IF(OR(S116="",W116=""),"",IF(S116&lt;=W116,"Sí","No — escalar"))</f>
        <v/>
      </c>
      <c r="Y116" s="15"/>
      <c r="Z116" s="19"/>
      <c r="AA116" s="15"/>
      <c r="AB116" s="15"/>
      <c r="AC116" s="16"/>
      <c r="AD116" s="16"/>
      <c r="AE116" s="16"/>
      <c r="AF116" s="13" t="str">
        <f aca="true">IF(AND(AE116&lt;&gt;"",AE116&lt;TODAY(),AG116&lt;&gt;"Cerrado"),"Vencido","")</f>
        <v/>
      </c>
      <c r="AG116" s="15"/>
      <c r="AH116" s="13" t="str">
        <f aca="true">IF(A116="","",IF(OR(Q116&gt;I116,R116&gt;J116),"Incoherente: residual &gt; inherente",IF(AND(Y116="Aceptar",AB116=""),"Aceptación sin aprobador",IF(AND(Y116="Aceptar",AD116&lt;&gt;"",AD116&lt;TODAY()),"Aceptación caducada","OK"))))</f>
        <v/>
      </c>
      <c r="AI116" s="15"/>
      <c r="AJ116" s="15"/>
      <c r="AK116" s="16"/>
      <c r="AL116" s="15"/>
      <c r="AM116" s="18" t="str">
        <f aca="false">IF(OR(AK116="",AL116=""),"",EDATE(AK116,IF(AL116="Mensual",1,IF(AL116="Trimestral",3,IF(AL116="Semestral",6,12)))))</f>
        <v/>
      </c>
      <c r="AN116" s="13" t="str">
        <f aca="true">IF(AM116="","",IF(AM116&lt;TODAY(),"Vencida",IF(AM116&lt;=TODAY()+30,"Por vencer","Vigente")))</f>
        <v/>
      </c>
      <c r="AO116" s="15"/>
    </row>
    <row r="117" customFormat="false" ht="15" hidden="false" customHeight="false" outlineLevel="0" collapsed="false">
      <c r="A117" s="15"/>
      <c r="B117" s="15"/>
      <c r="C117" s="15"/>
      <c r="D117" s="15"/>
      <c r="E117" s="19"/>
      <c r="F117" s="19"/>
      <c r="G117" s="19"/>
      <c r="H117" s="15"/>
      <c r="I117" s="15"/>
      <c r="J117" s="15"/>
      <c r="K117" s="12" t="str">
        <f aca="false">IF(COUNT(I117,J117)=2,I117*J117,"")</f>
        <v/>
      </c>
      <c r="L117" s="13" t="str">
        <f aca="false">IF(K117="","",IF(K117&gt;=15,"Crítico",IF(K117&gt;=8,"Alto",IF(K117&gt;=4,"Medio","Bajo"))))</f>
        <v/>
      </c>
      <c r="M117" s="19"/>
      <c r="N117" s="15"/>
      <c r="O117" s="15"/>
      <c r="P117" s="15"/>
      <c r="Q117" s="15"/>
      <c r="R117" s="15"/>
      <c r="S117" s="12" t="str">
        <f aca="false">IF(COUNT(Q117,R117)=2,Q117*R117,"")</f>
        <v/>
      </c>
      <c r="T117" s="13" t="str">
        <f aca="false">IF(S117="","",IF(S117&gt;=15,"Crítico",IF(S117&gt;=8,"Alto",IF(S117&gt;=4,"Medio","Bajo"))))</f>
        <v/>
      </c>
      <c r="U117" s="15"/>
      <c r="V117" s="12" t="str">
        <f aca="false">IF(OR(S117="",U117=""),"",S117*U117)</f>
        <v/>
      </c>
      <c r="W117" s="20"/>
      <c r="X117" s="13" t="str">
        <f aca="false">IF(OR(S117="",W117=""),"",IF(S117&lt;=W117,"Sí","No — escalar"))</f>
        <v/>
      </c>
      <c r="Y117" s="15"/>
      <c r="Z117" s="19"/>
      <c r="AA117" s="15"/>
      <c r="AB117" s="15"/>
      <c r="AC117" s="16"/>
      <c r="AD117" s="16"/>
      <c r="AE117" s="16"/>
      <c r="AF117" s="13" t="str">
        <f aca="true">IF(AND(AE117&lt;&gt;"",AE117&lt;TODAY(),AG117&lt;&gt;"Cerrado"),"Vencido","")</f>
        <v/>
      </c>
      <c r="AG117" s="15"/>
      <c r="AH117" s="13" t="str">
        <f aca="true">IF(A117="","",IF(OR(Q117&gt;I117,R117&gt;J117),"Incoherente: residual &gt; inherente",IF(AND(Y117="Aceptar",AB117=""),"Aceptación sin aprobador",IF(AND(Y117="Aceptar",AD117&lt;&gt;"",AD117&lt;TODAY()),"Aceptación caducada","OK"))))</f>
        <v/>
      </c>
      <c r="AI117" s="15"/>
      <c r="AJ117" s="15"/>
      <c r="AK117" s="16"/>
      <c r="AL117" s="15"/>
      <c r="AM117" s="18" t="str">
        <f aca="false">IF(OR(AK117="",AL117=""),"",EDATE(AK117,IF(AL117="Mensual",1,IF(AL117="Trimestral",3,IF(AL117="Semestral",6,12)))))</f>
        <v/>
      </c>
      <c r="AN117" s="13" t="str">
        <f aca="true">IF(AM117="","",IF(AM117&lt;TODAY(),"Vencida",IF(AM117&lt;=TODAY()+30,"Por vencer","Vigente")))</f>
        <v/>
      </c>
      <c r="AO117" s="15"/>
    </row>
    <row r="118" customFormat="false" ht="15" hidden="false" customHeight="false" outlineLevel="0" collapsed="false">
      <c r="A118" s="15"/>
      <c r="B118" s="15"/>
      <c r="C118" s="15"/>
      <c r="D118" s="15"/>
      <c r="E118" s="19"/>
      <c r="F118" s="19"/>
      <c r="G118" s="19"/>
      <c r="H118" s="15"/>
      <c r="I118" s="15"/>
      <c r="J118" s="15"/>
      <c r="K118" s="12" t="str">
        <f aca="false">IF(COUNT(I118,J118)=2,I118*J118,"")</f>
        <v/>
      </c>
      <c r="L118" s="13" t="str">
        <f aca="false">IF(K118="","",IF(K118&gt;=15,"Crítico",IF(K118&gt;=8,"Alto",IF(K118&gt;=4,"Medio","Bajo"))))</f>
        <v/>
      </c>
      <c r="M118" s="19"/>
      <c r="N118" s="15"/>
      <c r="O118" s="15"/>
      <c r="P118" s="15"/>
      <c r="Q118" s="15"/>
      <c r="R118" s="15"/>
      <c r="S118" s="12" t="str">
        <f aca="false">IF(COUNT(Q118,R118)=2,Q118*R118,"")</f>
        <v/>
      </c>
      <c r="T118" s="13" t="str">
        <f aca="false">IF(S118="","",IF(S118&gt;=15,"Crítico",IF(S118&gt;=8,"Alto",IF(S118&gt;=4,"Medio","Bajo"))))</f>
        <v/>
      </c>
      <c r="U118" s="15"/>
      <c r="V118" s="12" t="str">
        <f aca="false">IF(OR(S118="",U118=""),"",S118*U118)</f>
        <v/>
      </c>
      <c r="W118" s="20"/>
      <c r="X118" s="13" t="str">
        <f aca="false">IF(OR(S118="",W118=""),"",IF(S118&lt;=W118,"Sí","No — escalar"))</f>
        <v/>
      </c>
      <c r="Y118" s="15"/>
      <c r="Z118" s="19"/>
      <c r="AA118" s="15"/>
      <c r="AB118" s="15"/>
      <c r="AC118" s="16"/>
      <c r="AD118" s="16"/>
      <c r="AE118" s="16"/>
      <c r="AF118" s="13" t="str">
        <f aca="true">IF(AND(AE118&lt;&gt;"",AE118&lt;TODAY(),AG118&lt;&gt;"Cerrado"),"Vencido","")</f>
        <v/>
      </c>
      <c r="AG118" s="15"/>
      <c r="AH118" s="13" t="str">
        <f aca="true">IF(A118="","",IF(OR(Q118&gt;I118,R118&gt;J118),"Incoherente: residual &gt; inherente",IF(AND(Y118="Aceptar",AB118=""),"Aceptación sin aprobador",IF(AND(Y118="Aceptar",AD118&lt;&gt;"",AD118&lt;TODAY()),"Aceptación caducada","OK"))))</f>
        <v/>
      </c>
      <c r="AI118" s="15"/>
      <c r="AJ118" s="15"/>
      <c r="AK118" s="16"/>
      <c r="AL118" s="15"/>
      <c r="AM118" s="18" t="str">
        <f aca="false">IF(OR(AK118="",AL118=""),"",EDATE(AK118,IF(AL118="Mensual",1,IF(AL118="Trimestral",3,IF(AL118="Semestral",6,12)))))</f>
        <v/>
      </c>
      <c r="AN118" s="13" t="str">
        <f aca="true">IF(AM118="","",IF(AM118&lt;TODAY(),"Vencida",IF(AM118&lt;=TODAY()+30,"Por vencer","Vigente")))</f>
        <v/>
      </c>
      <c r="AO118" s="15"/>
    </row>
    <row r="119" customFormat="false" ht="15" hidden="false" customHeight="false" outlineLevel="0" collapsed="false">
      <c r="A119" s="15"/>
      <c r="B119" s="15"/>
      <c r="C119" s="15"/>
      <c r="D119" s="15"/>
      <c r="E119" s="19"/>
      <c r="F119" s="19"/>
      <c r="G119" s="19"/>
      <c r="H119" s="15"/>
      <c r="I119" s="15"/>
      <c r="J119" s="15"/>
      <c r="K119" s="12" t="str">
        <f aca="false">IF(COUNT(I119,J119)=2,I119*J119,"")</f>
        <v/>
      </c>
      <c r="L119" s="13" t="str">
        <f aca="false">IF(K119="","",IF(K119&gt;=15,"Crítico",IF(K119&gt;=8,"Alto",IF(K119&gt;=4,"Medio","Bajo"))))</f>
        <v/>
      </c>
      <c r="M119" s="19"/>
      <c r="N119" s="15"/>
      <c r="O119" s="15"/>
      <c r="P119" s="15"/>
      <c r="Q119" s="15"/>
      <c r="R119" s="15"/>
      <c r="S119" s="12" t="str">
        <f aca="false">IF(COUNT(Q119,R119)=2,Q119*R119,"")</f>
        <v/>
      </c>
      <c r="T119" s="13" t="str">
        <f aca="false">IF(S119="","",IF(S119&gt;=15,"Crítico",IF(S119&gt;=8,"Alto",IF(S119&gt;=4,"Medio","Bajo"))))</f>
        <v/>
      </c>
      <c r="U119" s="15"/>
      <c r="V119" s="12" t="str">
        <f aca="false">IF(OR(S119="",U119=""),"",S119*U119)</f>
        <v/>
      </c>
      <c r="W119" s="20"/>
      <c r="X119" s="13" t="str">
        <f aca="false">IF(OR(S119="",W119=""),"",IF(S119&lt;=W119,"Sí","No — escalar"))</f>
        <v/>
      </c>
      <c r="Y119" s="15"/>
      <c r="Z119" s="19"/>
      <c r="AA119" s="15"/>
      <c r="AB119" s="15"/>
      <c r="AC119" s="16"/>
      <c r="AD119" s="16"/>
      <c r="AE119" s="16"/>
      <c r="AF119" s="13" t="str">
        <f aca="true">IF(AND(AE119&lt;&gt;"",AE119&lt;TODAY(),AG119&lt;&gt;"Cerrado"),"Vencido","")</f>
        <v/>
      </c>
      <c r="AG119" s="15"/>
      <c r="AH119" s="13" t="str">
        <f aca="true">IF(A119="","",IF(OR(Q119&gt;I119,R119&gt;J119),"Incoherente: residual &gt; inherente",IF(AND(Y119="Aceptar",AB119=""),"Aceptación sin aprobador",IF(AND(Y119="Aceptar",AD119&lt;&gt;"",AD119&lt;TODAY()),"Aceptación caducada","OK"))))</f>
        <v/>
      </c>
      <c r="AI119" s="15"/>
      <c r="AJ119" s="15"/>
      <c r="AK119" s="16"/>
      <c r="AL119" s="15"/>
      <c r="AM119" s="18" t="str">
        <f aca="false">IF(OR(AK119="",AL119=""),"",EDATE(AK119,IF(AL119="Mensual",1,IF(AL119="Trimestral",3,IF(AL119="Semestral",6,12)))))</f>
        <v/>
      </c>
      <c r="AN119" s="13" t="str">
        <f aca="true">IF(AM119="","",IF(AM119&lt;TODAY(),"Vencida",IF(AM119&lt;=TODAY()+30,"Por vencer","Vigente")))</f>
        <v/>
      </c>
      <c r="AO119" s="15"/>
    </row>
    <row r="120" customFormat="false" ht="15" hidden="false" customHeight="false" outlineLevel="0" collapsed="false">
      <c r="A120" s="15"/>
      <c r="B120" s="15"/>
      <c r="C120" s="15"/>
      <c r="D120" s="15"/>
      <c r="E120" s="19"/>
      <c r="F120" s="19"/>
      <c r="G120" s="19"/>
      <c r="H120" s="15"/>
      <c r="I120" s="15"/>
      <c r="J120" s="15"/>
      <c r="K120" s="12" t="str">
        <f aca="false">IF(COUNT(I120,J120)=2,I120*J120,"")</f>
        <v/>
      </c>
      <c r="L120" s="13" t="str">
        <f aca="false">IF(K120="","",IF(K120&gt;=15,"Crítico",IF(K120&gt;=8,"Alto",IF(K120&gt;=4,"Medio","Bajo"))))</f>
        <v/>
      </c>
      <c r="M120" s="19"/>
      <c r="N120" s="15"/>
      <c r="O120" s="15"/>
      <c r="P120" s="15"/>
      <c r="Q120" s="15"/>
      <c r="R120" s="15"/>
      <c r="S120" s="12" t="str">
        <f aca="false">IF(COUNT(Q120,R120)=2,Q120*R120,"")</f>
        <v/>
      </c>
      <c r="T120" s="13" t="str">
        <f aca="false">IF(S120="","",IF(S120&gt;=15,"Crítico",IF(S120&gt;=8,"Alto",IF(S120&gt;=4,"Medio","Bajo"))))</f>
        <v/>
      </c>
      <c r="U120" s="15"/>
      <c r="V120" s="12" t="str">
        <f aca="false">IF(OR(S120="",U120=""),"",S120*U120)</f>
        <v/>
      </c>
      <c r="W120" s="20"/>
      <c r="X120" s="13" t="str">
        <f aca="false">IF(OR(S120="",W120=""),"",IF(S120&lt;=W120,"Sí","No — escalar"))</f>
        <v/>
      </c>
      <c r="Y120" s="15"/>
      <c r="Z120" s="19"/>
      <c r="AA120" s="15"/>
      <c r="AB120" s="15"/>
      <c r="AC120" s="16"/>
      <c r="AD120" s="16"/>
      <c r="AE120" s="16"/>
      <c r="AF120" s="13" t="str">
        <f aca="true">IF(AND(AE120&lt;&gt;"",AE120&lt;TODAY(),AG120&lt;&gt;"Cerrado"),"Vencido","")</f>
        <v/>
      </c>
      <c r="AG120" s="15"/>
      <c r="AH120" s="13" t="str">
        <f aca="true">IF(A120="","",IF(OR(Q120&gt;I120,R120&gt;J120),"Incoherente: residual &gt; inherente",IF(AND(Y120="Aceptar",AB120=""),"Aceptación sin aprobador",IF(AND(Y120="Aceptar",AD120&lt;&gt;"",AD120&lt;TODAY()),"Aceptación caducada","OK"))))</f>
        <v/>
      </c>
      <c r="AI120" s="15"/>
      <c r="AJ120" s="15"/>
      <c r="AK120" s="16"/>
      <c r="AL120" s="15"/>
      <c r="AM120" s="18" t="str">
        <f aca="false">IF(OR(AK120="",AL120=""),"",EDATE(AK120,IF(AL120="Mensual",1,IF(AL120="Trimestral",3,IF(AL120="Semestral",6,12)))))</f>
        <v/>
      </c>
      <c r="AN120" s="13" t="str">
        <f aca="true">IF(AM120="","",IF(AM120&lt;TODAY(),"Vencida",IF(AM120&lt;=TODAY()+30,"Por vencer","Vigente")))</f>
        <v/>
      </c>
      <c r="AO120" s="15"/>
    </row>
    <row r="121" customFormat="false" ht="15" hidden="false" customHeight="false" outlineLevel="0" collapsed="false">
      <c r="A121" s="15"/>
      <c r="B121" s="15"/>
      <c r="C121" s="15"/>
      <c r="D121" s="15"/>
      <c r="E121" s="19"/>
      <c r="F121" s="19"/>
      <c r="G121" s="19"/>
      <c r="H121" s="15"/>
      <c r="I121" s="15"/>
      <c r="J121" s="15"/>
      <c r="K121" s="12" t="str">
        <f aca="false">IF(COUNT(I121,J121)=2,I121*J121,"")</f>
        <v/>
      </c>
      <c r="L121" s="13" t="str">
        <f aca="false">IF(K121="","",IF(K121&gt;=15,"Crítico",IF(K121&gt;=8,"Alto",IF(K121&gt;=4,"Medio","Bajo"))))</f>
        <v/>
      </c>
      <c r="M121" s="19"/>
      <c r="N121" s="15"/>
      <c r="O121" s="15"/>
      <c r="P121" s="15"/>
      <c r="Q121" s="15"/>
      <c r="R121" s="15"/>
      <c r="S121" s="12" t="str">
        <f aca="false">IF(COUNT(Q121,R121)=2,Q121*R121,"")</f>
        <v/>
      </c>
      <c r="T121" s="13" t="str">
        <f aca="false">IF(S121="","",IF(S121&gt;=15,"Crítico",IF(S121&gt;=8,"Alto",IF(S121&gt;=4,"Medio","Bajo"))))</f>
        <v/>
      </c>
      <c r="U121" s="15"/>
      <c r="V121" s="12" t="str">
        <f aca="false">IF(OR(S121="",U121=""),"",S121*U121)</f>
        <v/>
      </c>
      <c r="W121" s="20"/>
      <c r="X121" s="13" t="str">
        <f aca="false">IF(OR(S121="",W121=""),"",IF(S121&lt;=W121,"Sí","No — escalar"))</f>
        <v/>
      </c>
      <c r="Y121" s="15"/>
      <c r="Z121" s="19"/>
      <c r="AA121" s="15"/>
      <c r="AB121" s="15"/>
      <c r="AC121" s="16"/>
      <c r="AD121" s="16"/>
      <c r="AE121" s="16"/>
      <c r="AF121" s="13" t="str">
        <f aca="true">IF(AND(AE121&lt;&gt;"",AE121&lt;TODAY(),AG121&lt;&gt;"Cerrado"),"Vencido","")</f>
        <v/>
      </c>
      <c r="AG121" s="15"/>
      <c r="AH121" s="13" t="str">
        <f aca="true">IF(A121="","",IF(OR(Q121&gt;I121,R121&gt;J121),"Incoherente: residual &gt; inherente",IF(AND(Y121="Aceptar",AB121=""),"Aceptación sin aprobador",IF(AND(Y121="Aceptar",AD121&lt;&gt;"",AD121&lt;TODAY()),"Aceptación caducada","OK"))))</f>
        <v/>
      </c>
      <c r="AI121" s="15"/>
      <c r="AJ121" s="15"/>
      <c r="AK121" s="16"/>
      <c r="AL121" s="15"/>
      <c r="AM121" s="18" t="str">
        <f aca="false">IF(OR(AK121="",AL121=""),"",EDATE(AK121,IF(AL121="Mensual",1,IF(AL121="Trimestral",3,IF(AL121="Semestral",6,12)))))</f>
        <v/>
      </c>
      <c r="AN121" s="13" t="str">
        <f aca="true">IF(AM121="","",IF(AM121&lt;TODAY(),"Vencida",IF(AM121&lt;=TODAY()+30,"Por vencer","Vigente")))</f>
        <v/>
      </c>
      <c r="AO121" s="15"/>
    </row>
    <row r="122" customFormat="false" ht="15" hidden="false" customHeight="false" outlineLevel="0" collapsed="false">
      <c r="A122" s="15"/>
      <c r="B122" s="15"/>
      <c r="C122" s="15"/>
      <c r="D122" s="15"/>
      <c r="E122" s="19"/>
      <c r="F122" s="19"/>
      <c r="G122" s="19"/>
      <c r="H122" s="15"/>
      <c r="I122" s="15"/>
      <c r="J122" s="15"/>
      <c r="K122" s="12" t="str">
        <f aca="false">IF(COUNT(I122,J122)=2,I122*J122,"")</f>
        <v/>
      </c>
      <c r="L122" s="13" t="str">
        <f aca="false">IF(K122="","",IF(K122&gt;=15,"Crítico",IF(K122&gt;=8,"Alto",IF(K122&gt;=4,"Medio","Bajo"))))</f>
        <v/>
      </c>
      <c r="M122" s="19"/>
      <c r="N122" s="15"/>
      <c r="O122" s="15"/>
      <c r="P122" s="15"/>
      <c r="Q122" s="15"/>
      <c r="R122" s="15"/>
      <c r="S122" s="12" t="str">
        <f aca="false">IF(COUNT(Q122,R122)=2,Q122*R122,"")</f>
        <v/>
      </c>
      <c r="T122" s="13" t="str">
        <f aca="false">IF(S122="","",IF(S122&gt;=15,"Crítico",IF(S122&gt;=8,"Alto",IF(S122&gt;=4,"Medio","Bajo"))))</f>
        <v/>
      </c>
      <c r="U122" s="15"/>
      <c r="V122" s="12" t="str">
        <f aca="false">IF(OR(S122="",U122=""),"",S122*U122)</f>
        <v/>
      </c>
      <c r="W122" s="20"/>
      <c r="X122" s="13" t="str">
        <f aca="false">IF(OR(S122="",W122=""),"",IF(S122&lt;=W122,"Sí","No — escalar"))</f>
        <v/>
      </c>
      <c r="Y122" s="15"/>
      <c r="Z122" s="19"/>
      <c r="AA122" s="15"/>
      <c r="AB122" s="15"/>
      <c r="AC122" s="16"/>
      <c r="AD122" s="16"/>
      <c r="AE122" s="16"/>
      <c r="AF122" s="13" t="str">
        <f aca="true">IF(AND(AE122&lt;&gt;"",AE122&lt;TODAY(),AG122&lt;&gt;"Cerrado"),"Vencido","")</f>
        <v/>
      </c>
      <c r="AG122" s="15"/>
      <c r="AH122" s="13" t="str">
        <f aca="true">IF(A122="","",IF(OR(Q122&gt;I122,R122&gt;J122),"Incoherente: residual &gt; inherente",IF(AND(Y122="Aceptar",AB122=""),"Aceptación sin aprobador",IF(AND(Y122="Aceptar",AD122&lt;&gt;"",AD122&lt;TODAY()),"Aceptación caducada","OK"))))</f>
        <v/>
      </c>
      <c r="AI122" s="15"/>
      <c r="AJ122" s="15"/>
      <c r="AK122" s="16"/>
      <c r="AL122" s="15"/>
      <c r="AM122" s="18" t="str">
        <f aca="false">IF(OR(AK122="",AL122=""),"",EDATE(AK122,IF(AL122="Mensual",1,IF(AL122="Trimestral",3,IF(AL122="Semestral",6,12)))))</f>
        <v/>
      </c>
      <c r="AN122" s="13" t="str">
        <f aca="true">IF(AM122="","",IF(AM122&lt;TODAY(),"Vencida",IF(AM122&lt;=TODAY()+30,"Por vencer","Vigente")))</f>
        <v/>
      </c>
      <c r="AO122" s="15"/>
    </row>
    <row r="123" customFormat="false" ht="15" hidden="false" customHeight="false" outlineLevel="0" collapsed="false">
      <c r="A123" s="15"/>
      <c r="B123" s="15"/>
      <c r="C123" s="15"/>
      <c r="D123" s="15"/>
      <c r="E123" s="19"/>
      <c r="F123" s="19"/>
      <c r="G123" s="19"/>
      <c r="H123" s="15"/>
      <c r="I123" s="15"/>
      <c r="J123" s="15"/>
      <c r="K123" s="12" t="str">
        <f aca="false">IF(COUNT(I123,J123)=2,I123*J123,"")</f>
        <v/>
      </c>
      <c r="L123" s="13" t="str">
        <f aca="false">IF(K123="","",IF(K123&gt;=15,"Crítico",IF(K123&gt;=8,"Alto",IF(K123&gt;=4,"Medio","Bajo"))))</f>
        <v/>
      </c>
      <c r="M123" s="19"/>
      <c r="N123" s="15"/>
      <c r="O123" s="15"/>
      <c r="P123" s="15"/>
      <c r="Q123" s="15"/>
      <c r="R123" s="15"/>
      <c r="S123" s="12" t="str">
        <f aca="false">IF(COUNT(Q123,R123)=2,Q123*R123,"")</f>
        <v/>
      </c>
      <c r="T123" s="13" t="str">
        <f aca="false">IF(S123="","",IF(S123&gt;=15,"Crítico",IF(S123&gt;=8,"Alto",IF(S123&gt;=4,"Medio","Bajo"))))</f>
        <v/>
      </c>
      <c r="U123" s="15"/>
      <c r="V123" s="12" t="str">
        <f aca="false">IF(OR(S123="",U123=""),"",S123*U123)</f>
        <v/>
      </c>
      <c r="W123" s="20"/>
      <c r="X123" s="13" t="str">
        <f aca="false">IF(OR(S123="",W123=""),"",IF(S123&lt;=W123,"Sí","No — escalar"))</f>
        <v/>
      </c>
      <c r="Y123" s="15"/>
      <c r="Z123" s="19"/>
      <c r="AA123" s="15"/>
      <c r="AB123" s="15"/>
      <c r="AC123" s="16"/>
      <c r="AD123" s="16"/>
      <c r="AE123" s="16"/>
      <c r="AF123" s="13" t="str">
        <f aca="true">IF(AND(AE123&lt;&gt;"",AE123&lt;TODAY(),AG123&lt;&gt;"Cerrado"),"Vencido","")</f>
        <v/>
      </c>
      <c r="AG123" s="15"/>
      <c r="AH123" s="13" t="str">
        <f aca="true">IF(A123="","",IF(OR(Q123&gt;I123,R123&gt;J123),"Incoherente: residual &gt; inherente",IF(AND(Y123="Aceptar",AB123=""),"Aceptación sin aprobador",IF(AND(Y123="Aceptar",AD123&lt;&gt;"",AD123&lt;TODAY()),"Aceptación caducada","OK"))))</f>
        <v/>
      </c>
      <c r="AI123" s="15"/>
      <c r="AJ123" s="15"/>
      <c r="AK123" s="16"/>
      <c r="AL123" s="15"/>
      <c r="AM123" s="18" t="str">
        <f aca="false">IF(OR(AK123="",AL123=""),"",EDATE(AK123,IF(AL123="Mensual",1,IF(AL123="Trimestral",3,IF(AL123="Semestral",6,12)))))</f>
        <v/>
      </c>
      <c r="AN123" s="13" t="str">
        <f aca="true">IF(AM123="","",IF(AM123&lt;TODAY(),"Vencida",IF(AM123&lt;=TODAY()+30,"Por vencer","Vigente")))</f>
        <v/>
      </c>
      <c r="AO123" s="15"/>
    </row>
    <row r="124" customFormat="false" ht="15" hidden="false" customHeight="false" outlineLevel="0" collapsed="false">
      <c r="A124" s="15"/>
      <c r="B124" s="15"/>
      <c r="C124" s="15"/>
      <c r="D124" s="15"/>
      <c r="E124" s="19"/>
      <c r="F124" s="19"/>
      <c r="G124" s="19"/>
      <c r="H124" s="15"/>
      <c r="I124" s="15"/>
      <c r="J124" s="15"/>
      <c r="K124" s="12" t="str">
        <f aca="false">IF(COUNT(I124,J124)=2,I124*J124,"")</f>
        <v/>
      </c>
      <c r="L124" s="13" t="str">
        <f aca="false">IF(K124="","",IF(K124&gt;=15,"Crítico",IF(K124&gt;=8,"Alto",IF(K124&gt;=4,"Medio","Bajo"))))</f>
        <v/>
      </c>
      <c r="M124" s="19"/>
      <c r="N124" s="15"/>
      <c r="O124" s="15"/>
      <c r="P124" s="15"/>
      <c r="Q124" s="15"/>
      <c r="R124" s="15"/>
      <c r="S124" s="12" t="str">
        <f aca="false">IF(COUNT(Q124,R124)=2,Q124*R124,"")</f>
        <v/>
      </c>
      <c r="T124" s="13" t="str">
        <f aca="false">IF(S124="","",IF(S124&gt;=15,"Crítico",IF(S124&gt;=8,"Alto",IF(S124&gt;=4,"Medio","Bajo"))))</f>
        <v/>
      </c>
      <c r="U124" s="15"/>
      <c r="V124" s="12" t="str">
        <f aca="false">IF(OR(S124="",U124=""),"",S124*U124)</f>
        <v/>
      </c>
      <c r="W124" s="20"/>
      <c r="X124" s="13" t="str">
        <f aca="false">IF(OR(S124="",W124=""),"",IF(S124&lt;=W124,"Sí","No — escalar"))</f>
        <v/>
      </c>
      <c r="Y124" s="15"/>
      <c r="Z124" s="19"/>
      <c r="AA124" s="15"/>
      <c r="AB124" s="15"/>
      <c r="AC124" s="16"/>
      <c r="AD124" s="16"/>
      <c r="AE124" s="16"/>
      <c r="AF124" s="13" t="str">
        <f aca="true">IF(AND(AE124&lt;&gt;"",AE124&lt;TODAY(),AG124&lt;&gt;"Cerrado"),"Vencido","")</f>
        <v/>
      </c>
      <c r="AG124" s="15"/>
      <c r="AH124" s="13" t="str">
        <f aca="true">IF(A124="","",IF(OR(Q124&gt;I124,R124&gt;J124),"Incoherente: residual &gt; inherente",IF(AND(Y124="Aceptar",AB124=""),"Aceptación sin aprobador",IF(AND(Y124="Aceptar",AD124&lt;&gt;"",AD124&lt;TODAY()),"Aceptación caducada","OK"))))</f>
        <v/>
      </c>
      <c r="AI124" s="15"/>
      <c r="AJ124" s="15"/>
      <c r="AK124" s="16"/>
      <c r="AL124" s="15"/>
      <c r="AM124" s="18" t="str">
        <f aca="false">IF(OR(AK124="",AL124=""),"",EDATE(AK124,IF(AL124="Mensual",1,IF(AL124="Trimestral",3,IF(AL124="Semestral",6,12)))))</f>
        <v/>
      </c>
      <c r="AN124" s="13" t="str">
        <f aca="true">IF(AM124="","",IF(AM124&lt;TODAY(),"Vencida",IF(AM124&lt;=TODAY()+30,"Por vencer","Vigente")))</f>
        <v/>
      </c>
      <c r="AO124" s="15"/>
    </row>
    <row r="125" customFormat="false" ht="15" hidden="false" customHeight="false" outlineLevel="0" collapsed="false">
      <c r="A125" s="15"/>
      <c r="B125" s="15"/>
      <c r="C125" s="15"/>
      <c r="D125" s="15"/>
      <c r="E125" s="19"/>
      <c r="F125" s="19"/>
      <c r="G125" s="19"/>
      <c r="H125" s="15"/>
      <c r="I125" s="15"/>
      <c r="J125" s="15"/>
      <c r="K125" s="12" t="str">
        <f aca="false">IF(COUNT(I125,J125)=2,I125*J125,"")</f>
        <v/>
      </c>
      <c r="L125" s="13" t="str">
        <f aca="false">IF(K125="","",IF(K125&gt;=15,"Crítico",IF(K125&gt;=8,"Alto",IF(K125&gt;=4,"Medio","Bajo"))))</f>
        <v/>
      </c>
      <c r="M125" s="19"/>
      <c r="N125" s="15"/>
      <c r="O125" s="15"/>
      <c r="P125" s="15"/>
      <c r="Q125" s="15"/>
      <c r="R125" s="15"/>
      <c r="S125" s="12" t="str">
        <f aca="false">IF(COUNT(Q125,R125)=2,Q125*R125,"")</f>
        <v/>
      </c>
      <c r="T125" s="13" t="str">
        <f aca="false">IF(S125="","",IF(S125&gt;=15,"Crítico",IF(S125&gt;=8,"Alto",IF(S125&gt;=4,"Medio","Bajo"))))</f>
        <v/>
      </c>
      <c r="U125" s="15"/>
      <c r="V125" s="12" t="str">
        <f aca="false">IF(OR(S125="",U125=""),"",S125*U125)</f>
        <v/>
      </c>
      <c r="W125" s="20"/>
      <c r="X125" s="13" t="str">
        <f aca="false">IF(OR(S125="",W125=""),"",IF(S125&lt;=W125,"Sí","No — escalar"))</f>
        <v/>
      </c>
      <c r="Y125" s="15"/>
      <c r="Z125" s="19"/>
      <c r="AA125" s="15"/>
      <c r="AB125" s="15"/>
      <c r="AC125" s="16"/>
      <c r="AD125" s="16"/>
      <c r="AE125" s="16"/>
      <c r="AF125" s="13" t="str">
        <f aca="true">IF(AND(AE125&lt;&gt;"",AE125&lt;TODAY(),AG125&lt;&gt;"Cerrado"),"Vencido","")</f>
        <v/>
      </c>
      <c r="AG125" s="15"/>
      <c r="AH125" s="13" t="str">
        <f aca="true">IF(A125="","",IF(OR(Q125&gt;I125,R125&gt;J125),"Incoherente: residual &gt; inherente",IF(AND(Y125="Aceptar",AB125=""),"Aceptación sin aprobador",IF(AND(Y125="Aceptar",AD125&lt;&gt;"",AD125&lt;TODAY()),"Aceptación caducada","OK"))))</f>
        <v/>
      </c>
      <c r="AI125" s="15"/>
      <c r="AJ125" s="15"/>
      <c r="AK125" s="16"/>
      <c r="AL125" s="15"/>
      <c r="AM125" s="18" t="str">
        <f aca="false">IF(OR(AK125="",AL125=""),"",EDATE(AK125,IF(AL125="Mensual",1,IF(AL125="Trimestral",3,IF(AL125="Semestral",6,12)))))</f>
        <v/>
      </c>
      <c r="AN125" s="13" t="str">
        <f aca="true">IF(AM125="","",IF(AM125&lt;TODAY(),"Vencida",IF(AM125&lt;=TODAY()+30,"Por vencer","Vigente")))</f>
        <v/>
      </c>
      <c r="AO125" s="15"/>
    </row>
    <row r="126" customFormat="false" ht="15" hidden="false" customHeight="false" outlineLevel="0" collapsed="false">
      <c r="A126" s="15"/>
      <c r="B126" s="15"/>
      <c r="C126" s="15"/>
      <c r="D126" s="15"/>
      <c r="E126" s="19"/>
      <c r="F126" s="19"/>
      <c r="G126" s="19"/>
      <c r="H126" s="15"/>
      <c r="I126" s="15"/>
      <c r="J126" s="15"/>
      <c r="K126" s="12" t="str">
        <f aca="false">IF(COUNT(I126,J126)=2,I126*J126,"")</f>
        <v/>
      </c>
      <c r="L126" s="13" t="str">
        <f aca="false">IF(K126="","",IF(K126&gt;=15,"Crítico",IF(K126&gt;=8,"Alto",IF(K126&gt;=4,"Medio","Bajo"))))</f>
        <v/>
      </c>
      <c r="M126" s="19"/>
      <c r="N126" s="15"/>
      <c r="O126" s="15"/>
      <c r="P126" s="15"/>
      <c r="Q126" s="15"/>
      <c r="R126" s="15"/>
      <c r="S126" s="12" t="str">
        <f aca="false">IF(COUNT(Q126,R126)=2,Q126*R126,"")</f>
        <v/>
      </c>
      <c r="T126" s="13" t="str">
        <f aca="false">IF(S126="","",IF(S126&gt;=15,"Crítico",IF(S126&gt;=8,"Alto",IF(S126&gt;=4,"Medio","Bajo"))))</f>
        <v/>
      </c>
      <c r="U126" s="15"/>
      <c r="V126" s="12" t="str">
        <f aca="false">IF(OR(S126="",U126=""),"",S126*U126)</f>
        <v/>
      </c>
      <c r="W126" s="20"/>
      <c r="X126" s="13" t="str">
        <f aca="false">IF(OR(S126="",W126=""),"",IF(S126&lt;=W126,"Sí","No — escalar"))</f>
        <v/>
      </c>
      <c r="Y126" s="15"/>
      <c r="Z126" s="19"/>
      <c r="AA126" s="15"/>
      <c r="AB126" s="15"/>
      <c r="AC126" s="16"/>
      <c r="AD126" s="16"/>
      <c r="AE126" s="16"/>
      <c r="AF126" s="13" t="str">
        <f aca="true">IF(AND(AE126&lt;&gt;"",AE126&lt;TODAY(),AG126&lt;&gt;"Cerrado"),"Vencido","")</f>
        <v/>
      </c>
      <c r="AG126" s="15"/>
      <c r="AH126" s="13" t="str">
        <f aca="true">IF(A126="","",IF(OR(Q126&gt;I126,R126&gt;J126),"Incoherente: residual &gt; inherente",IF(AND(Y126="Aceptar",AB126=""),"Aceptación sin aprobador",IF(AND(Y126="Aceptar",AD126&lt;&gt;"",AD126&lt;TODAY()),"Aceptación caducada","OK"))))</f>
        <v/>
      </c>
      <c r="AI126" s="15"/>
      <c r="AJ126" s="15"/>
      <c r="AK126" s="16"/>
      <c r="AL126" s="15"/>
      <c r="AM126" s="18" t="str">
        <f aca="false">IF(OR(AK126="",AL126=""),"",EDATE(AK126,IF(AL126="Mensual",1,IF(AL126="Trimestral",3,IF(AL126="Semestral",6,12)))))</f>
        <v/>
      </c>
      <c r="AN126" s="13" t="str">
        <f aca="true">IF(AM126="","",IF(AM126&lt;TODAY(),"Vencida",IF(AM126&lt;=TODAY()+30,"Por vencer","Vigente")))</f>
        <v/>
      </c>
      <c r="AO126" s="15"/>
    </row>
    <row r="127" customFormat="false" ht="15" hidden="false" customHeight="false" outlineLevel="0" collapsed="false">
      <c r="A127" s="15"/>
      <c r="B127" s="15"/>
      <c r="C127" s="15"/>
      <c r="D127" s="15"/>
      <c r="E127" s="19"/>
      <c r="F127" s="19"/>
      <c r="G127" s="19"/>
      <c r="H127" s="15"/>
      <c r="I127" s="15"/>
      <c r="J127" s="15"/>
      <c r="K127" s="12" t="str">
        <f aca="false">IF(COUNT(I127,J127)=2,I127*J127,"")</f>
        <v/>
      </c>
      <c r="L127" s="13" t="str">
        <f aca="false">IF(K127="","",IF(K127&gt;=15,"Crítico",IF(K127&gt;=8,"Alto",IF(K127&gt;=4,"Medio","Bajo"))))</f>
        <v/>
      </c>
      <c r="M127" s="19"/>
      <c r="N127" s="15"/>
      <c r="O127" s="15"/>
      <c r="P127" s="15"/>
      <c r="Q127" s="15"/>
      <c r="R127" s="15"/>
      <c r="S127" s="12" t="str">
        <f aca="false">IF(COUNT(Q127,R127)=2,Q127*R127,"")</f>
        <v/>
      </c>
      <c r="T127" s="13" t="str">
        <f aca="false">IF(S127="","",IF(S127&gt;=15,"Crítico",IF(S127&gt;=8,"Alto",IF(S127&gt;=4,"Medio","Bajo"))))</f>
        <v/>
      </c>
      <c r="U127" s="15"/>
      <c r="V127" s="12" t="str">
        <f aca="false">IF(OR(S127="",U127=""),"",S127*U127)</f>
        <v/>
      </c>
      <c r="W127" s="20"/>
      <c r="X127" s="13" t="str">
        <f aca="false">IF(OR(S127="",W127=""),"",IF(S127&lt;=W127,"Sí","No — escalar"))</f>
        <v/>
      </c>
      <c r="Y127" s="15"/>
      <c r="Z127" s="19"/>
      <c r="AA127" s="15"/>
      <c r="AB127" s="15"/>
      <c r="AC127" s="16"/>
      <c r="AD127" s="16"/>
      <c r="AE127" s="16"/>
      <c r="AF127" s="13" t="str">
        <f aca="true">IF(AND(AE127&lt;&gt;"",AE127&lt;TODAY(),AG127&lt;&gt;"Cerrado"),"Vencido","")</f>
        <v/>
      </c>
      <c r="AG127" s="15"/>
      <c r="AH127" s="13" t="str">
        <f aca="true">IF(A127="","",IF(OR(Q127&gt;I127,R127&gt;J127),"Incoherente: residual &gt; inherente",IF(AND(Y127="Aceptar",AB127=""),"Aceptación sin aprobador",IF(AND(Y127="Aceptar",AD127&lt;&gt;"",AD127&lt;TODAY()),"Aceptación caducada","OK"))))</f>
        <v/>
      </c>
      <c r="AI127" s="15"/>
      <c r="AJ127" s="15"/>
      <c r="AK127" s="16"/>
      <c r="AL127" s="15"/>
      <c r="AM127" s="18" t="str">
        <f aca="false">IF(OR(AK127="",AL127=""),"",EDATE(AK127,IF(AL127="Mensual",1,IF(AL127="Trimestral",3,IF(AL127="Semestral",6,12)))))</f>
        <v/>
      </c>
      <c r="AN127" s="13" t="str">
        <f aca="true">IF(AM127="","",IF(AM127&lt;TODAY(),"Vencida",IF(AM127&lt;=TODAY()+30,"Por vencer","Vigente")))</f>
        <v/>
      </c>
      <c r="AO127" s="15"/>
    </row>
    <row r="128" customFormat="false" ht="15" hidden="false" customHeight="false" outlineLevel="0" collapsed="false">
      <c r="A128" s="15"/>
      <c r="B128" s="15"/>
      <c r="C128" s="15"/>
      <c r="D128" s="15"/>
      <c r="E128" s="19"/>
      <c r="F128" s="19"/>
      <c r="G128" s="19"/>
      <c r="H128" s="15"/>
      <c r="I128" s="15"/>
      <c r="J128" s="15"/>
      <c r="K128" s="12" t="str">
        <f aca="false">IF(COUNT(I128,J128)=2,I128*J128,"")</f>
        <v/>
      </c>
      <c r="L128" s="13" t="str">
        <f aca="false">IF(K128="","",IF(K128&gt;=15,"Crítico",IF(K128&gt;=8,"Alto",IF(K128&gt;=4,"Medio","Bajo"))))</f>
        <v/>
      </c>
      <c r="M128" s="19"/>
      <c r="N128" s="15"/>
      <c r="O128" s="15"/>
      <c r="P128" s="15"/>
      <c r="Q128" s="15"/>
      <c r="R128" s="15"/>
      <c r="S128" s="12" t="str">
        <f aca="false">IF(COUNT(Q128,R128)=2,Q128*R128,"")</f>
        <v/>
      </c>
      <c r="T128" s="13" t="str">
        <f aca="false">IF(S128="","",IF(S128&gt;=15,"Crítico",IF(S128&gt;=8,"Alto",IF(S128&gt;=4,"Medio","Bajo"))))</f>
        <v/>
      </c>
      <c r="U128" s="15"/>
      <c r="V128" s="12" t="str">
        <f aca="false">IF(OR(S128="",U128=""),"",S128*U128)</f>
        <v/>
      </c>
      <c r="W128" s="20"/>
      <c r="X128" s="13" t="str">
        <f aca="false">IF(OR(S128="",W128=""),"",IF(S128&lt;=W128,"Sí","No — escalar"))</f>
        <v/>
      </c>
      <c r="Y128" s="15"/>
      <c r="Z128" s="19"/>
      <c r="AA128" s="15"/>
      <c r="AB128" s="15"/>
      <c r="AC128" s="16"/>
      <c r="AD128" s="16"/>
      <c r="AE128" s="16"/>
      <c r="AF128" s="13" t="str">
        <f aca="true">IF(AND(AE128&lt;&gt;"",AE128&lt;TODAY(),AG128&lt;&gt;"Cerrado"),"Vencido","")</f>
        <v/>
      </c>
      <c r="AG128" s="15"/>
      <c r="AH128" s="13" t="str">
        <f aca="true">IF(A128="","",IF(OR(Q128&gt;I128,R128&gt;J128),"Incoherente: residual &gt; inherente",IF(AND(Y128="Aceptar",AB128=""),"Aceptación sin aprobador",IF(AND(Y128="Aceptar",AD128&lt;&gt;"",AD128&lt;TODAY()),"Aceptación caducada","OK"))))</f>
        <v/>
      </c>
      <c r="AI128" s="15"/>
      <c r="AJ128" s="15"/>
      <c r="AK128" s="16"/>
      <c r="AL128" s="15"/>
      <c r="AM128" s="18" t="str">
        <f aca="false">IF(OR(AK128="",AL128=""),"",EDATE(AK128,IF(AL128="Mensual",1,IF(AL128="Trimestral",3,IF(AL128="Semestral",6,12)))))</f>
        <v/>
      </c>
      <c r="AN128" s="13" t="str">
        <f aca="true">IF(AM128="","",IF(AM128&lt;TODAY(),"Vencida",IF(AM128&lt;=TODAY()+30,"Por vencer","Vigente")))</f>
        <v/>
      </c>
      <c r="AO128" s="15"/>
    </row>
    <row r="129" customFormat="false" ht="15" hidden="false" customHeight="false" outlineLevel="0" collapsed="false">
      <c r="A129" s="15"/>
      <c r="B129" s="15"/>
      <c r="C129" s="15"/>
      <c r="D129" s="15"/>
      <c r="E129" s="19"/>
      <c r="F129" s="19"/>
      <c r="G129" s="19"/>
      <c r="H129" s="15"/>
      <c r="I129" s="15"/>
      <c r="J129" s="15"/>
      <c r="K129" s="12" t="str">
        <f aca="false">IF(COUNT(I129,J129)=2,I129*J129,"")</f>
        <v/>
      </c>
      <c r="L129" s="13" t="str">
        <f aca="false">IF(K129="","",IF(K129&gt;=15,"Crítico",IF(K129&gt;=8,"Alto",IF(K129&gt;=4,"Medio","Bajo"))))</f>
        <v/>
      </c>
      <c r="M129" s="19"/>
      <c r="N129" s="15"/>
      <c r="O129" s="15"/>
      <c r="P129" s="15"/>
      <c r="Q129" s="15"/>
      <c r="R129" s="15"/>
      <c r="S129" s="12" t="str">
        <f aca="false">IF(COUNT(Q129,R129)=2,Q129*R129,"")</f>
        <v/>
      </c>
      <c r="T129" s="13" t="str">
        <f aca="false">IF(S129="","",IF(S129&gt;=15,"Crítico",IF(S129&gt;=8,"Alto",IF(S129&gt;=4,"Medio","Bajo"))))</f>
        <v/>
      </c>
      <c r="U129" s="15"/>
      <c r="V129" s="12" t="str">
        <f aca="false">IF(OR(S129="",U129=""),"",S129*U129)</f>
        <v/>
      </c>
      <c r="W129" s="20"/>
      <c r="X129" s="13" t="str">
        <f aca="false">IF(OR(S129="",W129=""),"",IF(S129&lt;=W129,"Sí","No — escalar"))</f>
        <v/>
      </c>
      <c r="Y129" s="15"/>
      <c r="Z129" s="19"/>
      <c r="AA129" s="15"/>
      <c r="AB129" s="15"/>
      <c r="AC129" s="16"/>
      <c r="AD129" s="16"/>
      <c r="AE129" s="16"/>
      <c r="AF129" s="13" t="str">
        <f aca="true">IF(AND(AE129&lt;&gt;"",AE129&lt;TODAY(),AG129&lt;&gt;"Cerrado"),"Vencido","")</f>
        <v/>
      </c>
      <c r="AG129" s="15"/>
      <c r="AH129" s="13" t="str">
        <f aca="true">IF(A129="","",IF(OR(Q129&gt;I129,R129&gt;J129),"Incoherente: residual &gt; inherente",IF(AND(Y129="Aceptar",AB129=""),"Aceptación sin aprobador",IF(AND(Y129="Aceptar",AD129&lt;&gt;"",AD129&lt;TODAY()),"Aceptación caducada","OK"))))</f>
        <v/>
      </c>
      <c r="AI129" s="15"/>
      <c r="AJ129" s="15"/>
      <c r="AK129" s="16"/>
      <c r="AL129" s="15"/>
      <c r="AM129" s="18" t="str">
        <f aca="false">IF(OR(AK129="",AL129=""),"",EDATE(AK129,IF(AL129="Mensual",1,IF(AL129="Trimestral",3,IF(AL129="Semestral",6,12)))))</f>
        <v/>
      </c>
      <c r="AN129" s="13" t="str">
        <f aca="true">IF(AM129="","",IF(AM129&lt;TODAY(),"Vencida",IF(AM129&lt;=TODAY()+30,"Por vencer","Vigente")))</f>
        <v/>
      </c>
      <c r="AO129" s="15"/>
    </row>
    <row r="130" customFormat="false" ht="15" hidden="false" customHeight="false" outlineLevel="0" collapsed="false">
      <c r="A130" s="15"/>
      <c r="B130" s="15"/>
      <c r="C130" s="15"/>
      <c r="D130" s="15"/>
      <c r="E130" s="19"/>
      <c r="F130" s="19"/>
      <c r="G130" s="19"/>
      <c r="H130" s="15"/>
      <c r="I130" s="15"/>
      <c r="J130" s="15"/>
      <c r="K130" s="12" t="str">
        <f aca="false">IF(COUNT(I130,J130)=2,I130*J130,"")</f>
        <v/>
      </c>
      <c r="L130" s="13" t="str">
        <f aca="false">IF(K130="","",IF(K130&gt;=15,"Crítico",IF(K130&gt;=8,"Alto",IF(K130&gt;=4,"Medio","Bajo"))))</f>
        <v/>
      </c>
      <c r="M130" s="19"/>
      <c r="N130" s="15"/>
      <c r="O130" s="15"/>
      <c r="P130" s="15"/>
      <c r="Q130" s="15"/>
      <c r="R130" s="15"/>
      <c r="S130" s="12" t="str">
        <f aca="false">IF(COUNT(Q130,R130)=2,Q130*R130,"")</f>
        <v/>
      </c>
      <c r="T130" s="13" t="str">
        <f aca="false">IF(S130="","",IF(S130&gt;=15,"Crítico",IF(S130&gt;=8,"Alto",IF(S130&gt;=4,"Medio","Bajo"))))</f>
        <v/>
      </c>
      <c r="U130" s="15"/>
      <c r="V130" s="12" t="str">
        <f aca="false">IF(OR(S130="",U130=""),"",S130*U130)</f>
        <v/>
      </c>
      <c r="W130" s="20"/>
      <c r="X130" s="13" t="str">
        <f aca="false">IF(OR(S130="",W130=""),"",IF(S130&lt;=W130,"Sí","No — escalar"))</f>
        <v/>
      </c>
      <c r="Y130" s="15"/>
      <c r="Z130" s="19"/>
      <c r="AA130" s="15"/>
      <c r="AB130" s="15"/>
      <c r="AC130" s="16"/>
      <c r="AD130" s="16"/>
      <c r="AE130" s="16"/>
      <c r="AF130" s="13" t="str">
        <f aca="true">IF(AND(AE130&lt;&gt;"",AE130&lt;TODAY(),AG130&lt;&gt;"Cerrado"),"Vencido","")</f>
        <v/>
      </c>
      <c r="AG130" s="15"/>
      <c r="AH130" s="13" t="str">
        <f aca="true">IF(A130="","",IF(OR(Q130&gt;I130,R130&gt;J130),"Incoherente: residual &gt; inherente",IF(AND(Y130="Aceptar",AB130=""),"Aceptación sin aprobador",IF(AND(Y130="Aceptar",AD130&lt;&gt;"",AD130&lt;TODAY()),"Aceptación caducada","OK"))))</f>
        <v/>
      </c>
      <c r="AI130" s="15"/>
      <c r="AJ130" s="15"/>
      <c r="AK130" s="16"/>
      <c r="AL130" s="15"/>
      <c r="AM130" s="18" t="str">
        <f aca="false">IF(OR(AK130="",AL130=""),"",EDATE(AK130,IF(AL130="Mensual",1,IF(AL130="Trimestral",3,IF(AL130="Semestral",6,12)))))</f>
        <v/>
      </c>
      <c r="AN130" s="13" t="str">
        <f aca="true">IF(AM130="","",IF(AM130&lt;TODAY(),"Vencida",IF(AM130&lt;=TODAY()+30,"Por vencer","Vigente")))</f>
        <v/>
      </c>
      <c r="AO130" s="15"/>
    </row>
    <row r="131" customFormat="false" ht="15" hidden="false" customHeight="false" outlineLevel="0" collapsed="false">
      <c r="A131" s="15"/>
      <c r="B131" s="15"/>
      <c r="C131" s="15"/>
      <c r="D131" s="15"/>
      <c r="E131" s="19"/>
      <c r="F131" s="19"/>
      <c r="G131" s="19"/>
      <c r="H131" s="15"/>
      <c r="I131" s="15"/>
      <c r="J131" s="15"/>
      <c r="K131" s="12" t="str">
        <f aca="false">IF(COUNT(I131,J131)=2,I131*J131,"")</f>
        <v/>
      </c>
      <c r="L131" s="13" t="str">
        <f aca="false">IF(K131="","",IF(K131&gt;=15,"Crítico",IF(K131&gt;=8,"Alto",IF(K131&gt;=4,"Medio","Bajo"))))</f>
        <v/>
      </c>
      <c r="M131" s="19"/>
      <c r="N131" s="15"/>
      <c r="O131" s="15"/>
      <c r="P131" s="15"/>
      <c r="Q131" s="15"/>
      <c r="R131" s="15"/>
      <c r="S131" s="12" t="str">
        <f aca="false">IF(COUNT(Q131,R131)=2,Q131*R131,"")</f>
        <v/>
      </c>
      <c r="T131" s="13" t="str">
        <f aca="false">IF(S131="","",IF(S131&gt;=15,"Crítico",IF(S131&gt;=8,"Alto",IF(S131&gt;=4,"Medio","Bajo"))))</f>
        <v/>
      </c>
      <c r="U131" s="15"/>
      <c r="V131" s="12" t="str">
        <f aca="false">IF(OR(S131="",U131=""),"",S131*U131)</f>
        <v/>
      </c>
      <c r="W131" s="20"/>
      <c r="X131" s="13" t="str">
        <f aca="false">IF(OR(S131="",W131=""),"",IF(S131&lt;=W131,"Sí","No — escalar"))</f>
        <v/>
      </c>
      <c r="Y131" s="15"/>
      <c r="Z131" s="19"/>
      <c r="AA131" s="15"/>
      <c r="AB131" s="15"/>
      <c r="AC131" s="16"/>
      <c r="AD131" s="16"/>
      <c r="AE131" s="16"/>
      <c r="AF131" s="13" t="str">
        <f aca="true">IF(AND(AE131&lt;&gt;"",AE131&lt;TODAY(),AG131&lt;&gt;"Cerrado"),"Vencido","")</f>
        <v/>
      </c>
      <c r="AG131" s="15"/>
      <c r="AH131" s="13" t="str">
        <f aca="true">IF(A131="","",IF(OR(Q131&gt;I131,R131&gt;J131),"Incoherente: residual &gt; inherente",IF(AND(Y131="Aceptar",AB131=""),"Aceptación sin aprobador",IF(AND(Y131="Aceptar",AD131&lt;&gt;"",AD131&lt;TODAY()),"Aceptación caducada","OK"))))</f>
        <v/>
      </c>
      <c r="AI131" s="15"/>
      <c r="AJ131" s="15"/>
      <c r="AK131" s="16"/>
      <c r="AL131" s="15"/>
      <c r="AM131" s="18" t="str">
        <f aca="false">IF(OR(AK131="",AL131=""),"",EDATE(AK131,IF(AL131="Mensual",1,IF(AL131="Trimestral",3,IF(AL131="Semestral",6,12)))))</f>
        <v/>
      </c>
      <c r="AN131" s="13" t="str">
        <f aca="true">IF(AM131="","",IF(AM131&lt;TODAY(),"Vencida",IF(AM131&lt;=TODAY()+30,"Por vencer","Vigente")))</f>
        <v/>
      </c>
      <c r="AO131" s="15"/>
    </row>
    <row r="132" customFormat="false" ht="15" hidden="false" customHeight="false" outlineLevel="0" collapsed="false">
      <c r="A132" s="15"/>
      <c r="B132" s="15"/>
      <c r="C132" s="15"/>
      <c r="D132" s="15"/>
      <c r="E132" s="19"/>
      <c r="F132" s="19"/>
      <c r="G132" s="19"/>
      <c r="H132" s="15"/>
      <c r="I132" s="15"/>
      <c r="J132" s="15"/>
      <c r="K132" s="12" t="str">
        <f aca="false">IF(COUNT(I132,J132)=2,I132*J132,"")</f>
        <v/>
      </c>
      <c r="L132" s="13" t="str">
        <f aca="false">IF(K132="","",IF(K132&gt;=15,"Crítico",IF(K132&gt;=8,"Alto",IF(K132&gt;=4,"Medio","Bajo"))))</f>
        <v/>
      </c>
      <c r="M132" s="19"/>
      <c r="N132" s="15"/>
      <c r="O132" s="15"/>
      <c r="P132" s="15"/>
      <c r="Q132" s="15"/>
      <c r="R132" s="15"/>
      <c r="S132" s="12" t="str">
        <f aca="false">IF(COUNT(Q132,R132)=2,Q132*R132,"")</f>
        <v/>
      </c>
      <c r="T132" s="13" t="str">
        <f aca="false">IF(S132="","",IF(S132&gt;=15,"Crítico",IF(S132&gt;=8,"Alto",IF(S132&gt;=4,"Medio","Bajo"))))</f>
        <v/>
      </c>
      <c r="U132" s="15"/>
      <c r="V132" s="12" t="str">
        <f aca="false">IF(OR(S132="",U132=""),"",S132*U132)</f>
        <v/>
      </c>
      <c r="W132" s="20"/>
      <c r="X132" s="13" t="str">
        <f aca="false">IF(OR(S132="",W132=""),"",IF(S132&lt;=W132,"Sí","No — escalar"))</f>
        <v/>
      </c>
      <c r="Y132" s="15"/>
      <c r="Z132" s="19"/>
      <c r="AA132" s="15"/>
      <c r="AB132" s="15"/>
      <c r="AC132" s="16"/>
      <c r="AD132" s="16"/>
      <c r="AE132" s="16"/>
      <c r="AF132" s="13" t="str">
        <f aca="true">IF(AND(AE132&lt;&gt;"",AE132&lt;TODAY(),AG132&lt;&gt;"Cerrado"),"Vencido","")</f>
        <v/>
      </c>
      <c r="AG132" s="15"/>
      <c r="AH132" s="13" t="str">
        <f aca="true">IF(A132="","",IF(OR(Q132&gt;I132,R132&gt;J132),"Incoherente: residual &gt; inherente",IF(AND(Y132="Aceptar",AB132=""),"Aceptación sin aprobador",IF(AND(Y132="Aceptar",AD132&lt;&gt;"",AD132&lt;TODAY()),"Aceptación caducada","OK"))))</f>
        <v/>
      </c>
      <c r="AI132" s="15"/>
      <c r="AJ132" s="15"/>
      <c r="AK132" s="16"/>
      <c r="AL132" s="15"/>
      <c r="AM132" s="18" t="str">
        <f aca="false">IF(OR(AK132="",AL132=""),"",EDATE(AK132,IF(AL132="Mensual",1,IF(AL132="Trimestral",3,IF(AL132="Semestral",6,12)))))</f>
        <v/>
      </c>
      <c r="AN132" s="13" t="str">
        <f aca="true">IF(AM132="","",IF(AM132&lt;TODAY(),"Vencida",IF(AM132&lt;=TODAY()+30,"Por vencer","Vigente")))</f>
        <v/>
      </c>
      <c r="AO132" s="15"/>
    </row>
    <row r="133" customFormat="false" ht="15" hidden="false" customHeight="false" outlineLevel="0" collapsed="false">
      <c r="A133" s="15"/>
      <c r="B133" s="15"/>
      <c r="C133" s="15"/>
      <c r="D133" s="15"/>
      <c r="E133" s="19"/>
      <c r="F133" s="19"/>
      <c r="G133" s="19"/>
      <c r="H133" s="15"/>
      <c r="I133" s="15"/>
      <c r="J133" s="15"/>
      <c r="K133" s="12" t="str">
        <f aca="false">IF(COUNT(I133,J133)=2,I133*J133,"")</f>
        <v/>
      </c>
      <c r="L133" s="13" t="str">
        <f aca="false">IF(K133="","",IF(K133&gt;=15,"Crítico",IF(K133&gt;=8,"Alto",IF(K133&gt;=4,"Medio","Bajo"))))</f>
        <v/>
      </c>
      <c r="M133" s="19"/>
      <c r="N133" s="15"/>
      <c r="O133" s="15"/>
      <c r="P133" s="15"/>
      <c r="Q133" s="15"/>
      <c r="R133" s="15"/>
      <c r="S133" s="12" t="str">
        <f aca="false">IF(COUNT(Q133,R133)=2,Q133*R133,"")</f>
        <v/>
      </c>
      <c r="T133" s="13" t="str">
        <f aca="false">IF(S133="","",IF(S133&gt;=15,"Crítico",IF(S133&gt;=8,"Alto",IF(S133&gt;=4,"Medio","Bajo"))))</f>
        <v/>
      </c>
      <c r="U133" s="15"/>
      <c r="V133" s="12" t="str">
        <f aca="false">IF(OR(S133="",U133=""),"",S133*U133)</f>
        <v/>
      </c>
      <c r="W133" s="20"/>
      <c r="X133" s="13" t="str">
        <f aca="false">IF(OR(S133="",W133=""),"",IF(S133&lt;=W133,"Sí","No — escalar"))</f>
        <v/>
      </c>
      <c r="Y133" s="15"/>
      <c r="Z133" s="19"/>
      <c r="AA133" s="15"/>
      <c r="AB133" s="15"/>
      <c r="AC133" s="16"/>
      <c r="AD133" s="16"/>
      <c r="AE133" s="16"/>
      <c r="AF133" s="13" t="str">
        <f aca="true">IF(AND(AE133&lt;&gt;"",AE133&lt;TODAY(),AG133&lt;&gt;"Cerrado"),"Vencido","")</f>
        <v/>
      </c>
      <c r="AG133" s="15"/>
      <c r="AH133" s="13" t="str">
        <f aca="true">IF(A133="","",IF(OR(Q133&gt;I133,R133&gt;J133),"Incoherente: residual &gt; inherente",IF(AND(Y133="Aceptar",AB133=""),"Aceptación sin aprobador",IF(AND(Y133="Aceptar",AD133&lt;&gt;"",AD133&lt;TODAY()),"Aceptación caducada","OK"))))</f>
        <v/>
      </c>
      <c r="AI133" s="15"/>
      <c r="AJ133" s="15"/>
      <c r="AK133" s="16"/>
      <c r="AL133" s="15"/>
      <c r="AM133" s="18" t="str">
        <f aca="false">IF(OR(AK133="",AL133=""),"",EDATE(AK133,IF(AL133="Mensual",1,IF(AL133="Trimestral",3,IF(AL133="Semestral",6,12)))))</f>
        <v/>
      </c>
      <c r="AN133" s="13" t="str">
        <f aca="true">IF(AM133="","",IF(AM133&lt;TODAY(),"Vencida",IF(AM133&lt;=TODAY()+30,"Por vencer","Vigente")))</f>
        <v/>
      </c>
      <c r="AO133" s="15"/>
    </row>
    <row r="134" customFormat="false" ht="15" hidden="false" customHeight="false" outlineLevel="0" collapsed="false">
      <c r="A134" s="15"/>
      <c r="B134" s="15"/>
      <c r="C134" s="15"/>
      <c r="D134" s="15"/>
      <c r="E134" s="19"/>
      <c r="F134" s="19"/>
      <c r="G134" s="19"/>
      <c r="H134" s="15"/>
      <c r="I134" s="15"/>
      <c r="J134" s="15"/>
      <c r="K134" s="12" t="str">
        <f aca="false">IF(COUNT(I134,J134)=2,I134*J134,"")</f>
        <v/>
      </c>
      <c r="L134" s="13" t="str">
        <f aca="false">IF(K134="","",IF(K134&gt;=15,"Crítico",IF(K134&gt;=8,"Alto",IF(K134&gt;=4,"Medio","Bajo"))))</f>
        <v/>
      </c>
      <c r="M134" s="19"/>
      <c r="N134" s="15"/>
      <c r="O134" s="15"/>
      <c r="P134" s="15"/>
      <c r="Q134" s="15"/>
      <c r="R134" s="15"/>
      <c r="S134" s="12" t="str">
        <f aca="false">IF(COUNT(Q134,R134)=2,Q134*R134,"")</f>
        <v/>
      </c>
      <c r="T134" s="13" t="str">
        <f aca="false">IF(S134="","",IF(S134&gt;=15,"Crítico",IF(S134&gt;=8,"Alto",IF(S134&gt;=4,"Medio","Bajo"))))</f>
        <v/>
      </c>
      <c r="U134" s="15"/>
      <c r="V134" s="12" t="str">
        <f aca="false">IF(OR(S134="",U134=""),"",S134*U134)</f>
        <v/>
      </c>
      <c r="W134" s="20"/>
      <c r="X134" s="13" t="str">
        <f aca="false">IF(OR(S134="",W134=""),"",IF(S134&lt;=W134,"Sí","No — escalar"))</f>
        <v/>
      </c>
      <c r="Y134" s="15"/>
      <c r="Z134" s="19"/>
      <c r="AA134" s="15"/>
      <c r="AB134" s="15"/>
      <c r="AC134" s="16"/>
      <c r="AD134" s="16"/>
      <c r="AE134" s="16"/>
      <c r="AF134" s="13" t="str">
        <f aca="true">IF(AND(AE134&lt;&gt;"",AE134&lt;TODAY(),AG134&lt;&gt;"Cerrado"),"Vencido","")</f>
        <v/>
      </c>
      <c r="AG134" s="15"/>
      <c r="AH134" s="13" t="str">
        <f aca="true">IF(A134="","",IF(OR(Q134&gt;I134,R134&gt;J134),"Incoherente: residual &gt; inherente",IF(AND(Y134="Aceptar",AB134=""),"Aceptación sin aprobador",IF(AND(Y134="Aceptar",AD134&lt;&gt;"",AD134&lt;TODAY()),"Aceptación caducada","OK"))))</f>
        <v/>
      </c>
      <c r="AI134" s="15"/>
      <c r="AJ134" s="15"/>
      <c r="AK134" s="16"/>
      <c r="AL134" s="15"/>
      <c r="AM134" s="18" t="str">
        <f aca="false">IF(OR(AK134="",AL134=""),"",EDATE(AK134,IF(AL134="Mensual",1,IF(AL134="Trimestral",3,IF(AL134="Semestral",6,12)))))</f>
        <v/>
      </c>
      <c r="AN134" s="13" t="str">
        <f aca="true">IF(AM134="","",IF(AM134&lt;TODAY(),"Vencida",IF(AM134&lt;=TODAY()+30,"Por vencer","Vigente")))</f>
        <v/>
      </c>
      <c r="AO134" s="15"/>
    </row>
    <row r="135" customFormat="false" ht="15" hidden="false" customHeight="false" outlineLevel="0" collapsed="false">
      <c r="A135" s="15"/>
      <c r="B135" s="15"/>
      <c r="C135" s="15"/>
      <c r="D135" s="15"/>
      <c r="E135" s="19"/>
      <c r="F135" s="19"/>
      <c r="G135" s="19"/>
      <c r="H135" s="15"/>
      <c r="I135" s="15"/>
      <c r="J135" s="15"/>
      <c r="K135" s="12" t="str">
        <f aca="false">IF(COUNT(I135,J135)=2,I135*J135,"")</f>
        <v/>
      </c>
      <c r="L135" s="13" t="str">
        <f aca="false">IF(K135="","",IF(K135&gt;=15,"Crítico",IF(K135&gt;=8,"Alto",IF(K135&gt;=4,"Medio","Bajo"))))</f>
        <v/>
      </c>
      <c r="M135" s="19"/>
      <c r="N135" s="15"/>
      <c r="O135" s="15"/>
      <c r="P135" s="15"/>
      <c r="Q135" s="15"/>
      <c r="R135" s="15"/>
      <c r="S135" s="12" t="str">
        <f aca="false">IF(COUNT(Q135,R135)=2,Q135*R135,"")</f>
        <v/>
      </c>
      <c r="T135" s="13" t="str">
        <f aca="false">IF(S135="","",IF(S135&gt;=15,"Crítico",IF(S135&gt;=8,"Alto",IF(S135&gt;=4,"Medio","Bajo"))))</f>
        <v/>
      </c>
      <c r="U135" s="15"/>
      <c r="V135" s="12" t="str">
        <f aca="false">IF(OR(S135="",U135=""),"",S135*U135)</f>
        <v/>
      </c>
      <c r="W135" s="20"/>
      <c r="X135" s="13" t="str">
        <f aca="false">IF(OR(S135="",W135=""),"",IF(S135&lt;=W135,"Sí","No — escalar"))</f>
        <v/>
      </c>
      <c r="Y135" s="15"/>
      <c r="Z135" s="19"/>
      <c r="AA135" s="15"/>
      <c r="AB135" s="15"/>
      <c r="AC135" s="16"/>
      <c r="AD135" s="16"/>
      <c r="AE135" s="16"/>
      <c r="AF135" s="13" t="str">
        <f aca="true">IF(AND(AE135&lt;&gt;"",AE135&lt;TODAY(),AG135&lt;&gt;"Cerrado"),"Vencido","")</f>
        <v/>
      </c>
      <c r="AG135" s="15"/>
      <c r="AH135" s="13" t="str">
        <f aca="true">IF(A135="","",IF(OR(Q135&gt;I135,R135&gt;J135),"Incoherente: residual &gt; inherente",IF(AND(Y135="Aceptar",AB135=""),"Aceptación sin aprobador",IF(AND(Y135="Aceptar",AD135&lt;&gt;"",AD135&lt;TODAY()),"Aceptación caducada","OK"))))</f>
        <v/>
      </c>
      <c r="AI135" s="15"/>
      <c r="AJ135" s="15"/>
      <c r="AK135" s="16"/>
      <c r="AL135" s="15"/>
      <c r="AM135" s="18" t="str">
        <f aca="false">IF(OR(AK135="",AL135=""),"",EDATE(AK135,IF(AL135="Mensual",1,IF(AL135="Trimestral",3,IF(AL135="Semestral",6,12)))))</f>
        <v/>
      </c>
      <c r="AN135" s="13" t="str">
        <f aca="true">IF(AM135="","",IF(AM135&lt;TODAY(),"Vencida",IF(AM135&lt;=TODAY()+30,"Por vencer","Vigente")))</f>
        <v/>
      </c>
      <c r="AO135" s="15"/>
    </row>
    <row r="136" customFormat="false" ht="15" hidden="false" customHeight="false" outlineLevel="0" collapsed="false">
      <c r="A136" s="15"/>
      <c r="B136" s="15"/>
      <c r="C136" s="15"/>
      <c r="D136" s="15"/>
      <c r="E136" s="19"/>
      <c r="F136" s="19"/>
      <c r="G136" s="19"/>
      <c r="H136" s="15"/>
      <c r="I136" s="15"/>
      <c r="J136" s="15"/>
      <c r="K136" s="12" t="str">
        <f aca="false">IF(COUNT(I136,J136)=2,I136*J136,"")</f>
        <v/>
      </c>
      <c r="L136" s="13" t="str">
        <f aca="false">IF(K136="","",IF(K136&gt;=15,"Crítico",IF(K136&gt;=8,"Alto",IF(K136&gt;=4,"Medio","Bajo"))))</f>
        <v/>
      </c>
      <c r="M136" s="19"/>
      <c r="N136" s="15"/>
      <c r="O136" s="15"/>
      <c r="P136" s="15"/>
      <c r="Q136" s="15"/>
      <c r="R136" s="15"/>
      <c r="S136" s="12" t="str">
        <f aca="false">IF(COUNT(Q136,R136)=2,Q136*R136,"")</f>
        <v/>
      </c>
      <c r="T136" s="13" t="str">
        <f aca="false">IF(S136="","",IF(S136&gt;=15,"Crítico",IF(S136&gt;=8,"Alto",IF(S136&gt;=4,"Medio","Bajo"))))</f>
        <v/>
      </c>
      <c r="U136" s="15"/>
      <c r="V136" s="12" t="str">
        <f aca="false">IF(OR(S136="",U136=""),"",S136*U136)</f>
        <v/>
      </c>
      <c r="W136" s="20"/>
      <c r="X136" s="13" t="str">
        <f aca="false">IF(OR(S136="",W136=""),"",IF(S136&lt;=W136,"Sí","No — escalar"))</f>
        <v/>
      </c>
      <c r="Y136" s="15"/>
      <c r="Z136" s="19"/>
      <c r="AA136" s="15"/>
      <c r="AB136" s="15"/>
      <c r="AC136" s="16"/>
      <c r="AD136" s="16"/>
      <c r="AE136" s="16"/>
      <c r="AF136" s="13" t="str">
        <f aca="true">IF(AND(AE136&lt;&gt;"",AE136&lt;TODAY(),AG136&lt;&gt;"Cerrado"),"Vencido","")</f>
        <v/>
      </c>
      <c r="AG136" s="15"/>
      <c r="AH136" s="13" t="str">
        <f aca="true">IF(A136="","",IF(OR(Q136&gt;I136,R136&gt;J136),"Incoherente: residual &gt; inherente",IF(AND(Y136="Aceptar",AB136=""),"Aceptación sin aprobador",IF(AND(Y136="Aceptar",AD136&lt;&gt;"",AD136&lt;TODAY()),"Aceptación caducada","OK"))))</f>
        <v/>
      </c>
      <c r="AI136" s="15"/>
      <c r="AJ136" s="15"/>
      <c r="AK136" s="16"/>
      <c r="AL136" s="15"/>
      <c r="AM136" s="18" t="str">
        <f aca="false">IF(OR(AK136="",AL136=""),"",EDATE(AK136,IF(AL136="Mensual",1,IF(AL136="Trimestral",3,IF(AL136="Semestral",6,12)))))</f>
        <v/>
      </c>
      <c r="AN136" s="13" t="str">
        <f aca="true">IF(AM136="","",IF(AM136&lt;TODAY(),"Vencida",IF(AM136&lt;=TODAY()+30,"Por vencer","Vigente")))</f>
        <v/>
      </c>
      <c r="AO136" s="15"/>
    </row>
    <row r="137" customFormat="false" ht="15" hidden="false" customHeight="false" outlineLevel="0" collapsed="false">
      <c r="A137" s="15"/>
      <c r="B137" s="15"/>
      <c r="C137" s="15"/>
      <c r="D137" s="15"/>
      <c r="E137" s="19"/>
      <c r="F137" s="19"/>
      <c r="G137" s="19"/>
      <c r="H137" s="15"/>
      <c r="I137" s="15"/>
      <c r="J137" s="15"/>
      <c r="K137" s="12" t="str">
        <f aca="false">IF(COUNT(I137,J137)=2,I137*J137,"")</f>
        <v/>
      </c>
      <c r="L137" s="13" t="str">
        <f aca="false">IF(K137="","",IF(K137&gt;=15,"Crítico",IF(K137&gt;=8,"Alto",IF(K137&gt;=4,"Medio","Bajo"))))</f>
        <v/>
      </c>
      <c r="M137" s="19"/>
      <c r="N137" s="15"/>
      <c r="O137" s="15"/>
      <c r="P137" s="15"/>
      <c r="Q137" s="15"/>
      <c r="R137" s="15"/>
      <c r="S137" s="12" t="str">
        <f aca="false">IF(COUNT(Q137,R137)=2,Q137*R137,"")</f>
        <v/>
      </c>
      <c r="T137" s="13" t="str">
        <f aca="false">IF(S137="","",IF(S137&gt;=15,"Crítico",IF(S137&gt;=8,"Alto",IF(S137&gt;=4,"Medio","Bajo"))))</f>
        <v/>
      </c>
      <c r="U137" s="15"/>
      <c r="V137" s="12" t="str">
        <f aca="false">IF(OR(S137="",U137=""),"",S137*U137)</f>
        <v/>
      </c>
      <c r="W137" s="20"/>
      <c r="X137" s="13" t="str">
        <f aca="false">IF(OR(S137="",W137=""),"",IF(S137&lt;=W137,"Sí","No — escalar"))</f>
        <v/>
      </c>
      <c r="Y137" s="15"/>
      <c r="Z137" s="19"/>
      <c r="AA137" s="15"/>
      <c r="AB137" s="15"/>
      <c r="AC137" s="16"/>
      <c r="AD137" s="16"/>
      <c r="AE137" s="16"/>
      <c r="AF137" s="13" t="str">
        <f aca="true">IF(AND(AE137&lt;&gt;"",AE137&lt;TODAY(),AG137&lt;&gt;"Cerrado"),"Vencido","")</f>
        <v/>
      </c>
      <c r="AG137" s="15"/>
      <c r="AH137" s="13" t="str">
        <f aca="true">IF(A137="","",IF(OR(Q137&gt;I137,R137&gt;J137),"Incoherente: residual &gt; inherente",IF(AND(Y137="Aceptar",AB137=""),"Aceptación sin aprobador",IF(AND(Y137="Aceptar",AD137&lt;&gt;"",AD137&lt;TODAY()),"Aceptación caducada","OK"))))</f>
        <v/>
      </c>
      <c r="AI137" s="15"/>
      <c r="AJ137" s="15"/>
      <c r="AK137" s="16"/>
      <c r="AL137" s="15"/>
      <c r="AM137" s="18" t="str">
        <f aca="false">IF(OR(AK137="",AL137=""),"",EDATE(AK137,IF(AL137="Mensual",1,IF(AL137="Trimestral",3,IF(AL137="Semestral",6,12)))))</f>
        <v/>
      </c>
      <c r="AN137" s="13" t="str">
        <f aca="true">IF(AM137="","",IF(AM137&lt;TODAY(),"Vencida",IF(AM137&lt;=TODAY()+30,"Por vencer","Vigente")))</f>
        <v/>
      </c>
      <c r="AO137" s="15"/>
    </row>
    <row r="138" customFormat="false" ht="15" hidden="false" customHeight="false" outlineLevel="0" collapsed="false">
      <c r="A138" s="15"/>
      <c r="B138" s="15"/>
      <c r="C138" s="15"/>
      <c r="D138" s="15"/>
      <c r="E138" s="19"/>
      <c r="F138" s="19"/>
      <c r="G138" s="19"/>
      <c r="H138" s="15"/>
      <c r="I138" s="15"/>
      <c r="J138" s="15"/>
      <c r="K138" s="12" t="str">
        <f aca="false">IF(COUNT(I138,J138)=2,I138*J138,"")</f>
        <v/>
      </c>
      <c r="L138" s="13" t="str">
        <f aca="false">IF(K138="","",IF(K138&gt;=15,"Crítico",IF(K138&gt;=8,"Alto",IF(K138&gt;=4,"Medio","Bajo"))))</f>
        <v/>
      </c>
      <c r="M138" s="19"/>
      <c r="N138" s="15"/>
      <c r="O138" s="15"/>
      <c r="P138" s="15"/>
      <c r="Q138" s="15"/>
      <c r="R138" s="15"/>
      <c r="S138" s="12" t="str">
        <f aca="false">IF(COUNT(Q138,R138)=2,Q138*R138,"")</f>
        <v/>
      </c>
      <c r="T138" s="13" t="str">
        <f aca="false">IF(S138="","",IF(S138&gt;=15,"Crítico",IF(S138&gt;=8,"Alto",IF(S138&gt;=4,"Medio","Bajo"))))</f>
        <v/>
      </c>
      <c r="U138" s="15"/>
      <c r="V138" s="12" t="str">
        <f aca="false">IF(OR(S138="",U138=""),"",S138*U138)</f>
        <v/>
      </c>
      <c r="W138" s="20"/>
      <c r="X138" s="13" t="str">
        <f aca="false">IF(OR(S138="",W138=""),"",IF(S138&lt;=W138,"Sí","No — escalar"))</f>
        <v/>
      </c>
      <c r="Y138" s="15"/>
      <c r="Z138" s="19"/>
      <c r="AA138" s="15"/>
      <c r="AB138" s="15"/>
      <c r="AC138" s="16"/>
      <c r="AD138" s="16"/>
      <c r="AE138" s="16"/>
      <c r="AF138" s="13" t="str">
        <f aca="true">IF(AND(AE138&lt;&gt;"",AE138&lt;TODAY(),AG138&lt;&gt;"Cerrado"),"Vencido","")</f>
        <v/>
      </c>
      <c r="AG138" s="15"/>
      <c r="AH138" s="13" t="str">
        <f aca="true">IF(A138="","",IF(OR(Q138&gt;I138,R138&gt;J138),"Incoherente: residual &gt; inherente",IF(AND(Y138="Aceptar",AB138=""),"Aceptación sin aprobador",IF(AND(Y138="Aceptar",AD138&lt;&gt;"",AD138&lt;TODAY()),"Aceptación caducada","OK"))))</f>
        <v/>
      </c>
      <c r="AI138" s="15"/>
      <c r="AJ138" s="15"/>
      <c r="AK138" s="16"/>
      <c r="AL138" s="15"/>
      <c r="AM138" s="18" t="str">
        <f aca="false">IF(OR(AK138="",AL138=""),"",EDATE(AK138,IF(AL138="Mensual",1,IF(AL138="Trimestral",3,IF(AL138="Semestral",6,12)))))</f>
        <v/>
      </c>
      <c r="AN138" s="13" t="str">
        <f aca="true">IF(AM138="","",IF(AM138&lt;TODAY(),"Vencida",IF(AM138&lt;=TODAY()+30,"Por vencer","Vigente")))</f>
        <v/>
      </c>
      <c r="AO138" s="15"/>
    </row>
    <row r="139" customFormat="false" ht="15" hidden="false" customHeight="false" outlineLevel="0" collapsed="false">
      <c r="A139" s="15"/>
      <c r="B139" s="15"/>
      <c r="C139" s="15"/>
      <c r="D139" s="15"/>
      <c r="E139" s="19"/>
      <c r="F139" s="19"/>
      <c r="G139" s="19"/>
      <c r="H139" s="15"/>
      <c r="I139" s="15"/>
      <c r="J139" s="15"/>
      <c r="K139" s="12" t="str">
        <f aca="false">IF(COUNT(I139,J139)=2,I139*J139,"")</f>
        <v/>
      </c>
      <c r="L139" s="13" t="str">
        <f aca="false">IF(K139="","",IF(K139&gt;=15,"Crítico",IF(K139&gt;=8,"Alto",IF(K139&gt;=4,"Medio","Bajo"))))</f>
        <v/>
      </c>
      <c r="M139" s="19"/>
      <c r="N139" s="15"/>
      <c r="O139" s="15"/>
      <c r="P139" s="15"/>
      <c r="Q139" s="15"/>
      <c r="R139" s="15"/>
      <c r="S139" s="12" t="str">
        <f aca="false">IF(COUNT(Q139,R139)=2,Q139*R139,"")</f>
        <v/>
      </c>
      <c r="T139" s="13" t="str">
        <f aca="false">IF(S139="","",IF(S139&gt;=15,"Crítico",IF(S139&gt;=8,"Alto",IF(S139&gt;=4,"Medio","Bajo"))))</f>
        <v/>
      </c>
      <c r="U139" s="15"/>
      <c r="V139" s="12" t="str">
        <f aca="false">IF(OR(S139="",U139=""),"",S139*U139)</f>
        <v/>
      </c>
      <c r="W139" s="20"/>
      <c r="X139" s="13" t="str">
        <f aca="false">IF(OR(S139="",W139=""),"",IF(S139&lt;=W139,"Sí","No — escalar"))</f>
        <v/>
      </c>
      <c r="Y139" s="15"/>
      <c r="Z139" s="19"/>
      <c r="AA139" s="15"/>
      <c r="AB139" s="15"/>
      <c r="AC139" s="16"/>
      <c r="AD139" s="16"/>
      <c r="AE139" s="16"/>
      <c r="AF139" s="13" t="str">
        <f aca="true">IF(AND(AE139&lt;&gt;"",AE139&lt;TODAY(),AG139&lt;&gt;"Cerrado"),"Vencido","")</f>
        <v/>
      </c>
      <c r="AG139" s="15"/>
      <c r="AH139" s="13" t="str">
        <f aca="true">IF(A139="","",IF(OR(Q139&gt;I139,R139&gt;J139),"Incoherente: residual &gt; inherente",IF(AND(Y139="Aceptar",AB139=""),"Aceptación sin aprobador",IF(AND(Y139="Aceptar",AD139&lt;&gt;"",AD139&lt;TODAY()),"Aceptación caducada","OK"))))</f>
        <v/>
      </c>
      <c r="AI139" s="15"/>
      <c r="AJ139" s="15"/>
      <c r="AK139" s="16"/>
      <c r="AL139" s="15"/>
      <c r="AM139" s="18" t="str">
        <f aca="false">IF(OR(AK139="",AL139=""),"",EDATE(AK139,IF(AL139="Mensual",1,IF(AL139="Trimestral",3,IF(AL139="Semestral",6,12)))))</f>
        <v/>
      </c>
      <c r="AN139" s="13" t="str">
        <f aca="true">IF(AM139="","",IF(AM139&lt;TODAY(),"Vencida",IF(AM139&lt;=TODAY()+30,"Por vencer","Vigente")))</f>
        <v/>
      </c>
      <c r="AO139" s="15"/>
    </row>
    <row r="140" customFormat="false" ht="15" hidden="false" customHeight="false" outlineLevel="0" collapsed="false">
      <c r="A140" s="15"/>
      <c r="B140" s="15"/>
      <c r="C140" s="15"/>
      <c r="D140" s="15"/>
      <c r="E140" s="19"/>
      <c r="F140" s="19"/>
      <c r="G140" s="19"/>
      <c r="H140" s="15"/>
      <c r="I140" s="15"/>
      <c r="J140" s="15"/>
      <c r="K140" s="12" t="str">
        <f aca="false">IF(COUNT(I140,J140)=2,I140*J140,"")</f>
        <v/>
      </c>
      <c r="L140" s="13" t="str">
        <f aca="false">IF(K140="","",IF(K140&gt;=15,"Crítico",IF(K140&gt;=8,"Alto",IF(K140&gt;=4,"Medio","Bajo"))))</f>
        <v/>
      </c>
      <c r="M140" s="19"/>
      <c r="N140" s="15"/>
      <c r="O140" s="15"/>
      <c r="P140" s="15"/>
      <c r="Q140" s="15"/>
      <c r="R140" s="15"/>
      <c r="S140" s="12" t="str">
        <f aca="false">IF(COUNT(Q140,R140)=2,Q140*R140,"")</f>
        <v/>
      </c>
      <c r="T140" s="13" t="str">
        <f aca="false">IF(S140="","",IF(S140&gt;=15,"Crítico",IF(S140&gt;=8,"Alto",IF(S140&gt;=4,"Medio","Bajo"))))</f>
        <v/>
      </c>
      <c r="U140" s="15"/>
      <c r="V140" s="12" t="str">
        <f aca="false">IF(OR(S140="",U140=""),"",S140*U140)</f>
        <v/>
      </c>
      <c r="W140" s="20"/>
      <c r="X140" s="13" t="str">
        <f aca="false">IF(OR(S140="",W140=""),"",IF(S140&lt;=W140,"Sí","No — escalar"))</f>
        <v/>
      </c>
      <c r="Y140" s="15"/>
      <c r="Z140" s="19"/>
      <c r="AA140" s="15"/>
      <c r="AB140" s="15"/>
      <c r="AC140" s="16"/>
      <c r="AD140" s="16"/>
      <c r="AE140" s="16"/>
      <c r="AF140" s="13" t="str">
        <f aca="true">IF(AND(AE140&lt;&gt;"",AE140&lt;TODAY(),AG140&lt;&gt;"Cerrado"),"Vencido","")</f>
        <v/>
      </c>
      <c r="AG140" s="15"/>
      <c r="AH140" s="13" t="str">
        <f aca="true">IF(A140="","",IF(OR(Q140&gt;I140,R140&gt;J140),"Incoherente: residual &gt; inherente",IF(AND(Y140="Aceptar",AB140=""),"Aceptación sin aprobador",IF(AND(Y140="Aceptar",AD140&lt;&gt;"",AD140&lt;TODAY()),"Aceptación caducada","OK"))))</f>
        <v/>
      </c>
      <c r="AI140" s="15"/>
      <c r="AJ140" s="15"/>
      <c r="AK140" s="16"/>
      <c r="AL140" s="15"/>
      <c r="AM140" s="18" t="str">
        <f aca="false">IF(OR(AK140="",AL140=""),"",EDATE(AK140,IF(AL140="Mensual",1,IF(AL140="Trimestral",3,IF(AL140="Semestral",6,12)))))</f>
        <v/>
      </c>
      <c r="AN140" s="13" t="str">
        <f aca="true">IF(AM140="","",IF(AM140&lt;TODAY(),"Vencida",IF(AM140&lt;=TODAY()+30,"Por vencer","Vigente")))</f>
        <v/>
      </c>
      <c r="AO140" s="15"/>
    </row>
    <row r="141" customFormat="false" ht="15" hidden="false" customHeight="false" outlineLevel="0" collapsed="false">
      <c r="A141" s="15"/>
      <c r="B141" s="15"/>
      <c r="C141" s="15"/>
      <c r="D141" s="15"/>
      <c r="E141" s="19"/>
      <c r="F141" s="19"/>
      <c r="G141" s="19"/>
      <c r="H141" s="15"/>
      <c r="I141" s="15"/>
      <c r="J141" s="15"/>
      <c r="K141" s="12" t="str">
        <f aca="false">IF(COUNT(I141,J141)=2,I141*J141,"")</f>
        <v/>
      </c>
      <c r="L141" s="13" t="str">
        <f aca="false">IF(K141="","",IF(K141&gt;=15,"Crítico",IF(K141&gt;=8,"Alto",IF(K141&gt;=4,"Medio","Bajo"))))</f>
        <v/>
      </c>
      <c r="M141" s="19"/>
      <c r="N141" s="15"/>
      <c r="O141" s="15"/>
      <c r="P141" s="15"/>
      <c r="Q141" s="15"/>
      <c r="R141" s="15"/>
      <c r="S141" s="12" t="str">
        <f aca="false">IF(COUNT(Q141,R141)=2,Q141*R141,"")</f>
        <v/>
      </c>
      <c r="T141" s="13" t="str">
        <f aca="false">IF(S141="","",IF(S141&gt;=15,"Crítico",IF(S141&gt;=8,"Alto",IF(S141&gt;=4,"Medio","Bajo"))))</f>
        <v/>
      </c>
      <c r="U141" s="15"/>
      <c r="V141" s="12" t="str">
        <f aca="false">IF(OR(S141="",U141=""),"",S141*U141)</f>
        <v/>
      </c>
      <c r="W141" s="20"/>
      <c r="X141" s="13" t="str">
        <f aca="false">IF(OR(S141="",W141=""),"",IF(S141&lt;=W141,"Sí","No — escalar"))</f>
        <v/>
      </c>
      <c r="Y141" s="15"/>
      <c r="Z141" s="19"/>
      <c r="AA141" s="15"/>
      <c r="AB141" s="15"/>
      <c r="AC141" s="16"/>
      <c r="AD141" s="16"/>
      <c r="AE141" s="16"/>
      <c r="AF141" s="13" t="str">
        <f aca="true">IF(AND(AE141&lt;&gt;"",AE141&lt;TODAY(),AG141&lt;&gt;"Cerrado"),"Vencido","")</f>
        <v/>
      </c>
      <c r="AG141" s="15"/>
      <c r="AH141" s="13" t="str">
        <f aca="true">IF(A141="","",IF(OR(Q141&gt;I141,R141&gt;J141),"Incoherente: residual &gt; inherente",IF(AND(Y141="Aceptar",AB141=""),"Aceptación sin aprobador",IF(AND(Y141="Aceptar",AD141&lt;&gt;"",AD141&lt;TODAY()),"Aceptación caducada","OK"))))</f>
        <v/>
      </c>
      <c r="AI141" s="15"/>
      <c r="AJ141" s="15"/>
      <c r="AK141" s="16"/>
      <c r="AL141" s="15"/>
      <c r="AM141" s="18" t="str">
        <f aca="false">IF(OR(AK141="",AL141=""),"",EDATE(AK141,IF(AL141="Mensual",1,IF(AL141="Trimestral",3,IF(AL141="Semestral",6,12)))))</f>
        <v/>
      </c>
      <c r="AN141" s="13" t="str">
        <f aca="true">IF(AM141="","",IF(AM141&lt;TODAY(),"Vencida",IF(AM141&lt;=TODAY()+30,"Por vencer","Vigente")))</f>
        <v/>
      </c>
      <c r="AO141" s="15"/>
    </row>
    <row r="142" customFormat="false" ht="15" hidden="false" customHeight="false" outlineLevel="0" collapsed="false">
      <c r="A142" s="15"/>
      <c r="B142" s="15"/>
      <c r="C142" s="15"/>
      <c r="D142" s="15"/>
      <c r="E142" s="19"/>
      <c r="F142" s="19"/>
      <c r="G142" s="19"/>
      <c r="H142" s="15"/>
      <c r="I142" s="15"/>
      <c r="J142" s="15"/>
      <c r="K142" s="12" t="str">
        <f aca="false">IF(COUNT(I142,J142)=2,I142*J142,"")</f>
        <v/>
      </c>
      <c r="L142" s="13" t="str">
        <f aca="false">IF(K142="","",IF(K142&gt;=15,"Crítico",IF(K142&gt;=8,"Alto",IF(K142&gt;=4,"Medio","Bajo"))))</f>
        <v/>
      </c>
      <c r="M142" s="19"/>
      <c r="N142" s="15"/>
      <c r="O142" s="15"/>
      <c r="P142" s="15"/>
      <c r="Q142" s="15"/>
      <c r="R142" s="15"/>
      <c r="S142" s="12" t="str">
        <f aca="false">IF(COUNT(Q142,R142)=2,Q142*R142,"")</f>
        <v/>
      </c>
      <c r="T142" s="13" t="str">
        <f aca="false">IF(S142="","",IF(S142&gt;=15,"Crítico",IF(S142&gt;=8,"Alto",IF(S142&gt;=4,"Medio","Bajo"))))</f>
        <v/>
      </c>
      <c r="U142" s="15"/>
      <c r="V142" s="12" t="str">
        <f aca="false">IF(OR(S142="",U142=""),"",S142*U142)</f>
        <v/>
      </c>
      <c r="W142" s="20"/>
      <c r="X142" s="13" t="str">
        <f aca="false">IF(OR(S142="",W142=""),"",IF(S142&lt;=W142,"Sí","No — escalar"))</f>
        <v/>
      </c>
      <c r="Y142" s="15"/>
      <c r="Z142" s="19"/>
      <c r="AA142" s="15"/>
      <c r="AB142" s="15"/>
      <c r="AC142" s="16"/>
      <c r="AD142" s="16"/>
      <c r="AE142" s="16"/>
      <c r="AF142" s="13" t="str">
        <f aca="true">IF(AND(AE142&lt;&gt;"",AE142&lt;TODAY(),AG142&lt;&gt;"Cerrado"),"Vencido","")</f>
        <v/>
      </c>
      <c r="AG142" s="15"/>
      <c r="AH142" s="13" t="str">
        <f aca="true">IF(A142="","",IF(OR(Q142&gt;I142,R142&gt;J142),"Incoherente: residual &gt; inherente",IF(AND(Y142="Aceptar",AB142=""),"Aceptación sin aprobador",IF(AND(Y142="Aceptar",AD142&lt;&gt;"",AD142&lt;TODAY()),"Aceptación caducada","OK"))))</f>
        <v/>
      </c>
      <c r="AI142" s="15"/>
      <c r="AJ142" s="15"/>
      <c r="AK142" s="16"/>
      <c r="AL142" s="15"/>
      <c r="AM142" s="18" t="str">
        <f aca="false">IF(OR(AK142="",AL142=""),"",EDATE(AK142,IF(AL142="Mensual",1,IF(AL142="Trimestral",3,IF(AL142="Semestral",6,12)))))</f>
        <v/>
      </c>
      <c r="AN142" s="13" t="str">
        <f aca="true">IF(AM142="","",IF(AM142&lt;TODAY(),"Vencida",IF(AM142&lt;=TODAY()+30,"Por vencer","Vigente")))</f>
        <v/>
      </c>
      <c r="AO142" s="15"/>
    </row>
    <row r="143" customFormat="false" ht="15" hidden="false" customHeight="false" outlineLevel="0" collapsed="false">
      <c r="A143" s="15"/>
      <c r="B143" s="15"/>
      <c r="C143" s="15"/>
      <c r="D143" s="15"/>
      <c r="E143" s="19"/>
      <c r="F143" s="19"/>
      <c r="G143" s="19"/>
      <c r="H143" s="15"/>
      <c r="I143" s="15"/>
      <c r="J143" s="15"/>
      <c r="K143" s="12" t="str">
        <f aca="false">IF(COUNT(I143,J143)=2,I143*J143,"")</f>
        <v/>
      </c>
      <c r="L143" s="13" t="str">
        <f aca="false">IF(K143="","",IF(K143&gt;=15,"Crítico",IF(K143&gt;=8,"Alto",IF(K143&gt;=4,"Medio","Bajo"))))</f>
        <v/>
      </c>
      <c r="M143" s="19"/>
      <c r="N143" s="15"/>
      <c r="O143" s="15"/>
      <c r="P143" s="15"/>
      <c r="Q143" s="15"/>
      <c r="R143" s="15"/>
      <c r="S143" s="12" t="str">
        <f aca="false">IF(COUNT(Q143,R143)=2,Q143*R143,"")</f>
        <v/>
      </c>
      <c r="T143" s="13" t="str">
        <f aca="false">IF(S143="","",IF(S143&gt;=15,"Crítico",IF(S143&gt;=8,"Alto",IF(S143&gt;=4,"Medio","Bajo"))))</f>
        <v/>
      </c>
      <c r="U143" s="15"/>
      <c r="V143" s="12" t="str">
        <f aca="false">IF(OR(S143="",U143=""),"",S143*U143)</f>
        <v/>
      </c>
      <c r="W143" s="20"/>
      <c r="X143" s="13" t="str">
        <f aca="false">IF(OR(S143="",W143=""),"",IF(S143&lt;=W143,"Sí","No — escalar"))</f>
        <v/>
      </c>
      <c r="Y143" s="15"/>
      <c r="Z143" s="19"/>
      <c r="AA143" s="15"/>
      <c r="AB143" s="15"/>
      <c r="AC143" s="16"/>
      <c r="AD143" s="16"/>
      <c r="AE143" s="16"/>
      <c r="AF143" s="13" t="str">
        <f aca="true">IF(AND(AE143&lt;&gt;"",AE143&lt;TODAY(),AG143&lt;&gt;"Cerrado"),"Vencido","")</f>
        <v/>
      </c>
      <c r="AG143" s="15"/>
      <c r="AH143" s="13" t="str">
        <f aca="true">IF(A143="","",IF(OR(Q143&gt;I143,R143&gt;J143),"Incoherente: residual &gt; inherente",IF(AND(Y143="Aceptar",AB143=""),"Aceptación sin aprobador",IF(AND(Y143="Aceptar",AD143&lt;&gt;"",AD143&lt;TODAY()),"Aceptación caducada","OK"))))</f>
        <v/>
      </c>
      <c r="AI143" s="15"/>
      <c r="AJ143" s="15"/>
      <c r="AK143" s="16"/>
      <c r="AL143" s="15"/>
      <c r="AM143" s="18" t="str">
        <f aca="false">IF(OR(AK143="",AL143=""),"",EDATE(AK143,IF(AL143="Mensual",1,IF(AL143="Trimestral",3,IF(AL143="Semestral",6,12)))))</f>
        <v/>
      </c>
      <c r="AN143" s="13" t="str">
        <f aca="true">IF(AM143="","",IF(AM143&lt;TODAY(),"Vencida",IF(AM143&lt;=TODAY()+30,"Por vencer","Vigente")))</f>
        <v/>
      </c>
      <c r="AO143" s="15"/>
    </row>
    <row r="144" customFormat="false" ht="15" hidden="false" customHeight="false" outlineLevel="0" collapsed="false">
      <c r="A144" s="15"/>
      <c r="B144" s="15"/>
      <c r="C144" s="15"/>
      <c r="D144" s="15"/>
      <c r="E144" s="19"/>
      <c r="F144" s="19"/>
      <c r="G144" s="19"/>
      <c r="H144" s="15"/>
      <c r="I144" s="15"/>
      <c r="J144" s="15"/>
      <c r="K144" s="12" t="str">
        <f aca="false">IF(COUNT(I144,J144)=2,I144*J144,"")</f>
        <v/>
      </c>
      <c r="L144" s="13" t="str">
        <f aca="false">IF(K144="","",IF(K144&gt;=15,"Crítico",IF(K144&gt;=8,"Alto",IF(K144&gt;=4,"Medio","Bajo"))))</f>
        <v/>
      </c>
      <c r="M144" s="19"/>
      <c r="N144" s="15"/>
      <c r="O144" s="15"/>
      <c r="P144" s="15"/>
      <c r="Q144" s="15"/>
      <c r="R144" s="15"/>
      <c r="S144" s="12" t="str">
        <f aca="false">IF(COUNT(Q144,R144)=2,Q144*R144,"")</f>
        <v/>
      </c>
      <c r="T144" s="13" t="str">
        <f aca="false">IF(S144="","",IF(S144&gt;=15,"Crítico",IF(S144&gt;=8,"Alto",IF(S144&gt;=4,"Medio","Bajo"))))</f>
        <v/>
      </c>
      <c r="U144" s="15"/>
      <c r="V144" s="12" t="str">
        <f aca="false">IF(OR(S144="",U144=""),"",S144*U144)</f>
        <v/>
      </c>
      <c r="W144" s="20"/>
      <c r="X144" s="13" t="str">
        <f aca="false">IF(OR(S144="",W144=""),"",IF(S144&lt;=W144,"Sí","No — escalar"))</f>
        <v/>
      </c>
      <c r="Y144" s="15"/>
      <c r="Z144" s="19"/>
      <c r="AA144" s="15"/>
      <c r="AB144" s="15"/>
      <c r="AC144" s="16"/>
      <c r="AD144" s="16"/>
      <c r="AE144" s="16"/>
      <c r="AF144" s="13" t="str">
        <f aca="true">IF(AND(AE144&lt;&gt;"",AE144&lt;TODAY(),AG144&lt;&gt;"Cerrado"),"Vencido","")</f>
        <v/>
      </c>
      <c r="AG144" s="15"/>
      <c r="AH144" s="13" t="str">
        <f aca="true">IF(A144="","",IF(OR(Q144&gt;I144,R144&gt;J144),"Incoherente: residual &gt; inherente",IF(AND(Y144="Aceptar",AB144=""),"Aceptación sin aprobador",IF(AND(Y144="Aceptar",AD144&lt;&gt;"",AD144&lt;TODAY()),"Aceptación caducada","OK"))))</f>
        <v/>
      </c>
      <c r="AI144" s="15"/>
      <c r="AJ144" s="15"/>
      <c r="AK144" s="16"/>
      <c r="AL144" s="15"/>
      <c r="AM144" s="18" t="str">
        <f aca="false">IF(OR(AK144="",AL144=""),"",EDATE(AK144,IF(AL144="Mensual",1,IF(AL144="Trimestral",3,IF(AL144="Semestral",6,12)))))</f>
        <v/>
      </c>
      <c r="AN144" s="13" t="str">
        <f aca="true">IF(AM144="","",IF(AM144&lt;TODAY(),"Vencida",IF(AM144&lt;=TODAY()+30,"Por vencer","Vigente")))</f>
        <v/>
      </c>
      <c r="AO144" s="15"/>
    </row>
    <row r="145" customFormat="false" ht="15" hidden="false" customHeight="false" outlineLevel="0" collapsed="false">
      <c r="A145" s="15"/>
      <c r="B145" s="15"/>
      <c r="C145" s="15"/>
      <c r="D145" s="15"/>
      <c r="E145" s="19"/>
      <c r="F145" s="19"/>
      <c r="G145" s="19"/>
      <c r="H145" s="15"/>
      <c r="I145" s="15"/>
      <c r="J145" s="15"/>
      <c r="K145" s="12" t="str">
        <f aca="false">IF(COUNT(I145,J145)=2,I145*J145,"")</f>
        <v/>
      </c>
      <c r="L145" s="13" t="str">
        <f aca="false">IF(K145="","",IF(K145&gt;=15,"Crítico",IF(K145&gt;=8,"Alto",IF(K145&gt;=4,"Medio","Bajo"))))</f>
        <v/>
      </c>
      <c r="M145" s="19"/>
      <c r="N145" s="15"/>
      <c r="O145" s="15"/>
      <c r="P145" s="15"/>
      <c r="Q145" s="15"/>
      <c r="R145" s="15"/>
      <c r="S145" s="12" t="str">
        <f aca="false">IF(COUNT(Q145,R145)=2,Q145*R145,"")</f>
        <v/>
      </c>
      <c r="T145" s="13" t="str">
        <f aca="false">IF(S145="","",IF(S145&gt;=15,"Crítico",IF(S145&gt;=8,"Alto",IF(S145&gt;=4,"Medio","Bajo"))))</f>
        <v/>
      </c>
      <c r="U145" s="15"/>
      <c r="V145" s="12" t="str">
        <f aca="false">IF(OR(S145="",U145=""),"",S145*U145)</f>
        <v/>
      </c>
      <c r="W145" s="20"/>
      <c r="X145" s="13" t="str">
        <f aca="false">IF(OR(S145="",W145=""),"",IF(S145&lt;=W145,"Sí","No — escalar"))</f>
        <v/>
      </c>
      <c r="Y145" s="15"/>
      <c r="Z145" s="19"/>
      <c r="AA145" s="15"/>
      <c r="AB145" s="15"/>
      <c r="AC145" s="16"/>
      <c r="AD145" s="16"/>
      <c r="AE145" s="16"/>
      <c r="AF145" s="13" t="str">
        <f aca="true">IF(AND(AE145&lt;&gt;"",AE145&lt;TODAY(),AG145&lt;&gt;"Cerrado"),"Vencido","")</f>
        <v/>
      </c>
      <c r="AG145" s="15"/>
      <c r="AH145" s="13" t="str">
        <f aca="true">IF(A145="","",IF(OR(Q145&gt;I145,R145&gt;J145),"Incoherente: residual &gt; inherente",IF(AND(Y145="Aceptar",AB145=""),"Aceptación sin aprobador",IF(AND(Y145="Aceptar",AD145&lt;&gt;"",AD145&lt;TODAY()),"Aceptación caducada","OK"))))</f>
        <v/>
      </c>
      <c r="AI145" s="15"/>
      <c r="AJ145" s="15"/>
      <c r="AK145" s="16"/>
      <c r="AL145" s="15"/>
      <c r="AM145" s="18" t="str">
        <f aca="false">IF(OR(AK145="",AL145=""),"",EDATE(AK145,IF(AL145="Mensual",1,IF(AL145="Trimestral",3,IF(AL145="Semestral",6,12)))))</f>
        <v/>
      </c>
      <c r="AN145" s="13" t="str">
        <f aca="true">IF(AM145="","",IF(AM145&lt;TODAY(),"Vencida",IF(AM145&lt;=TODAY()+30,"Por vencer","Vigente")))</f>
        <v/>
      </c>
      <c r="AO145" s="15"/>
    </row>
    <row r="146" customFormat="false" ht="15" hidden="false" customHeight="false" outlineLevel="0" collapsed="false">
      <c r="A146" s="15"/>
      <c r="B146" s="15"/>
      <c r="C146" s="15"/>
      <c r="D146" s="15"/>
      <c r="E146" s="19"/>
      <c r="F146" s="19"/>
      <c r="G146" s="19"/>
      <c r="H146" s="15"/>
      <c r="I146" s="15"/>
      <c r="J146" s="15"/>
      <c r="K146" s="12" t="str">
        <f aca="false">IF(COUNT(I146,J146)=2,I146*J146,"")</f>
        <v/>
      </c>
      <c r="L146" s="13" t="str">
        <f aca="false">IF(K146="","",IF(K146&gt;=15,"Crítico",IF(K146&gt;=8,"Alto",IF(K146&gt;=4,"Medio","Bajo"))))</f>
        <v/>
      </c>
      <c r="M146" s="19"/>
      <c r="N146" s="15"/>
      <c r="O146" s="15"/>
      <c r="P146" s="15"/>
      <c r="Q146" s="15"/>
      <c r="R146" s="15"/>
      <c r="S146" s="12" t="str">
        <f aca="false">IF(COUNT(Q146,R146)=2,Q146*R146,"")</f>
        <v/>
      </c>
      <c r="T146" s="13" t="str">
        <f aca="false">IF(S146="","",IF(S146&gt;=15,"Crítico",IF(S146&gt;=8,"Alto",IF(S146&gt;=4,"Medio","Bajo"))))</f>
        <v/>
      </c>
      <c r="U146" s="15"/>
      <c r="V146" s="12" t="str">
        <f aca="false">IF(OR(S146="",U146=""),"",S146*U146)</f>
        <v/>
      </c>
      <c r="W146" s="20"/>
      <c r="X146" s="13" t="str">
        <f aca="false">IF(OR(S146="",W146=""),"",IF(S146&lt;=W146,"Sí","No — escalar"))</f>
        <v/>
      </c>
      <c r="Y146" s="15"/>
      <c r="Z146" s="19"/>
      <c r="AA146" s="15"/>
      <c r="AB146" s="15"/>
      <c r="AC146" s="16"/>
      <c r="AD146" s="16"/>
      <c r="AE146" s="16"/>
      <c r="AF146" s="13" t="str">
        <f aca="true">IF(AND(AE146&lt;&gt;"",AE146&lt;TODAY(),AG146&lt;&gt;"Cerrado"),"Vencido","")</f>
        <v/>
      </c>
      <c r="AG146" s="15"/>
      <c r="AH146" s="13" t="str">
        <f aca="true">IF(A146="","",IF(OR(Q146&gt;I146,R146&gt;J146),"Incoherente: residual &gt; inherente",IF(AND(Y146="Aceptar",AB146=""),"Aceptación sin aprobador",IF(AND(Y146="Aceptar",AD146&lt;&gt;"",AD146&lt;TODAY()),"Aceptación caducada","OK"))))</f>
        <v/>
      </c>
      <c r="AI146" s="15"/>
      <c r="AJ146" s="15"/>
      <c r="AK146" s="16"/>
      <c r="AL146" s="15"/>
      <c r="AM146" s="18" t="str">
        <f aca="false">IF(OR(AK146="",AL146=""),"",EDATE(AK146,IF(AL146="Mensual",1,IF(AL146="Trimestral",3,IF(AL146="Semestral",6,12)))))</f>
        <v/>
      </c>
      <c r="AN146" s="13" t="str">
        <f aca="true">IF(AM146="","",IF(AM146&lt;TODAY(),"Vencida",IF(AM146&lt;=TODAY()+30,"Por vencer","Vigente")))</f>
        <v/>
      </c>
      <c r="AO146" s="15"/>
    </row>
    <row r="147" customFormat="false" ht="15" hidden="false" customHeight="false" outlineLevel="0" collapsed="false">
      <c r="A147" s="15"/>
      <c r="B147" s="15"/>
      <c r="C147" s="15"/>
      <c r="D147" s="15"/>
      <c r="E147" s="19"/>
      <c r="F147" s="19"/>
      <c r="G147" s="19"/>
      <c r="H147" s="15"/>
      <c r="I147" s="15"/>
      <c r="J147" s="15"/>
      <c r="K147" s="12" t="str">
        <f aca="false">IF(COUNT(I147,J147)=2,I147*J147,"")</f>
        <v/>
      </c>
      <c r="L147" s="13" t="str">
        <f aca="false">IF(K147="","",IF(K147&gt;=15,"Crítico",IF(K147&gt;=8,"Alto",IF(K147&gt;=4,"Medio","Bajo"))))</f>
        <v/>
      </c>
      <c r="M147" s="19"/>
      <c r="N147" s="15"/>
      <c r="O147" s="15"/>
      <c r="P147" s="15"/>
      <c r="Q147" s="15"/>
      <c r="R147" s="15"/>
      <c r="S147" s="12" t="str">
        <f aca="false">IF(COUNT(Q147,R147)=2,Q147*R147,"")</f>
        <v/>
      </c>
      <c r="T147" s="13" t="str">
        <f aca="false">IF(S147="","",IF(S147&gt;=15,"Crítico",IF(S147&gt;=8,"Alto",IF(S147&gt;=4,"Medio","Bajo"))))</f>
        <v/>
      </c>
      <c r="U147" s="15"/>
      <c r="V147" s="12" t="str">
        <f aca="false">IF(OR(S147="",U147=""),"",S147*U147)</f>
        <v/>
      </c>
      <c r="W147" s="20"/>
      <c r="X147" s="13" t="str">
        <f aca="false">IF(OR(S147="",W147=""),"",IF(S147&lt;=W147,"Sí","No — escalar"))</f>
        <v/>
      </c>
      <c r="Y147" s="15"/>
      <c r="Z147" s="19"/>
      <c r="AA147" s="15"/>
      <c r="AB147" s="15"/>
      <c r="AC147" s="16"/>
      <c r="AD147" s="16"/>
      <c r="AE147" s="16"/>
      <c r="AF147" s="13" t="str">
        <f aca="true">IF(AND(AE147&lt;&gt;"",AE147&lt;TODAY(),AG147&lt;&gt;"Cerrado"),"Vencido","")</f>
        <v/>
      </c>
      <c r="AG147" s="15"/>
      <c r="AH147" s="13" t="str">
        <f aca="true">IF(A147="","",IF(OR(Q147&gt;I147,R147&gt;J147),"Incoherente: residual &gt; inherente",IF(AND(Y147="Aceptar",AB147=""),"Aceptación sin aprobador",IF(AND(Y147="Aceptar",AD147&lt;&gt;"",AD147&lt;TODAY()),"Aceptación caducada","OK"))))</f>
        <v/>
      </c>
      <c r="AI147" s="15"/>
      <c r="AJ147" s="15"/>
      <c r="AK147" s="16"/>
      <c r="AL147" s="15"/>
      <c r="AM147" s="18" t="str">
        <f aca="false">IF(OR(AK147="",AL147=""),"",EDATE(AK147,IF(AL147="Mensual",1,IF(AL147="Trimestral",3,IF(AL147="Semestral",6,12)))))</f>
        <v/>
      </c>
      <c r="AN147" s="13" t="str">
        <f aca="true">IF(AM147="","",IF(AM147&lt;TODAY(),"Vencida",IF(AM147&lt;=TODAY()+30,"Por vencer","Vigente")))</f>
        <v/>
      </c>
      <c r="AO147" s="15"/>
    </row>
    <row r="148" customFormat="false" ht="15" hidden="false" customHeight="false" outlineLevel="0" collapsed="false">
      <c r="A148" s="15"/>
      <c r="B148" s="15"/>
      <c r="C148" s="15"/>
      <c r="D148" s="15"/>
      <c r="E148" s="19"/>
      <c r="F148" s="19"/>
      <c r="G148" s="19"/>
      <c r="H148" s="15"/>
      <c r="I148" s="15"/>
      <c r="J148" s="15"/>
      <c r="K148" s="12" t="str">
        <f aca="false">IF(COUNT(I148,J148)=2,I148*J148,"")</f>
        <v/>
      </c>
      <c r="L148" s="13" t="str">
        <f aca="false">IF(K148="","",IF(K148&gt;=15,"Crítico",IF(K148&gt;=8,"Alto",IF(K148&gt;=4,"Medio","Bajo"))))</f>
        <v/>
      </c>
      <c r="M148" s="19"/>
      <c r="N148" s="15"/>
      <c r="O148" s="15"/>
      <c r="P148" s="15"/>
      <c r="Q148" s="15"/>
      <c r="R148" s="15"/>
      <c r="S148" s="12" t="str">
        <f aca="false">IF(COUNT(Q148,R148)=2,Q148*R148,"")</f>
        <v/>
      </c>
      <c r="T148" s="13" t="str">
        <f aca="false">IF(S148="","",IF(S148&gt;=15,"Crítico",IF(S148&gt;=8,"Alto",IF(S148&gt;=4,"Medio","Bajo"))))</f>
        <v/>
      </c>
      <c r="U148" s="15"/>
      <c r="V148" s="12" t="str">
        <f aca="false">IF(OR(S148="",U148=""),"",S148*U148)</f>
        <v/>
      </c>
      <c r="W148" s="20"/>
      <c r="X148" s="13" t="str">
        <f aca="false">IF(OR(S148="",W148=""),"",IF(S148&lt;=W148,"Sí","No — escalar"))</f>
        <v/>
      </c>
      <c r="Y148" s="15"/>
      <c r="Z148" s="19"/>
      <c r="AA148" s="15"/>
      <c r="AB148" s="15"/>
      <c r="AC148" s="16"/>
      <c r="AD148" s="16"/>
      <c r="AE148" s="16"/>
      <c r="AF148" s="13" t="str">
        <f aca="true">IF(AND(AE148&lt;&gt;"",AE148&lt;TODAY(),AG148&lt;&gt;"Cerrado"),"Vencido","")</f>
        <v/>
      </c>
      <c r="AG148" s="15"/>
      <c r="AH148" s="13" t="str">
        <f aca="true">IF(A148="","",IF(OR(Q148&gt;I148,R148&gt;J148),"Incoherente: residual &gt; inherente",IF(AND(Y148="Aceptar",AB148=""),"Aceptación sin aprobador",IF(AND(Y148="Aceptar",AD148&lt;&gt;"",AD148&lt;TODAY()),"Aceptación caducada","OK"))))</f>
        <v/>
      </c>
      <c r="AI148" s="15"/>
      <c r="AJ148" s="15"/>
      <c r="AK148" s="16"/>
      <c r="AL148" s="15"/>
      <c r="AM148" s="18" t="str">
        <f aca="false">IF(OR(AK148="",AL148=""),"",EDATE(AK148,IF(AL148="Mensual",1,IF(AL148="Trimestral",3,IF(AL148="Semestral",6,12)))))</f>
        <v/>
      </c>
      <c r="AN148" s="13" t="str">
        <f aca="true">IF(AM148="","",IF(AM148&lt;TODAY(),"Vencida",IF(AM148&lt;=TODAY()+30,"Por vencer","Vigente")))</f>
        <v/>
      </c>
      <c r="AO148" s="15"/>
    </row>
    <row r="149" customFormat="false" ht="15" hidden="false" customHeight="false" outlineLevel="0" collapsed="false">
      <c r="A149" s="15"/>
      <c r="B149" s="15"/>
      <c r="C149" s="15"/>
      <c r="D149" s="15"/>
      <c r="E149" s="19"/>
      <c r="F149" s="19"/>
      <c r="G149" s="19"/>
      <c r="H149" s="15"/>
      <c r="I149" s="15"/>
      <c r="J149" s="15"/>
      <c r="K149" s="12" t="str">
        <f aca="false">IF(COUNT(I149,J149)=2,I149*J149,"")</f>
        <v/>
      </c>
      <c r="L149" s="13" t="str">
        <f aca="false">IF(K149="","",IF(K149&gt;=15,"Crítico",IF(K149&gt;=8,"Alto",IF(K149&gt;=4,"Medio","Bajo"))))</f>
        <v/>
      </c>
      <c r="M149" s="19"/>
      <c r="N149" s="15"/>
      <c r="O149" s="15"/>
      <c r="P149" s="15"/>
      <c r="Q149" s="15"/>
      <c r="R149" s="15"/>
      <c r="S149" s="12" t="str">
        <f aca="false">IF(COUNT(Q149,R149)=2,Q149*R149,"")</f>
        <v/>
      </c>
      <c r="T149" s="13" t="str">
        <f aca="false">IF(S149="","",IF(S149&gt;=15,"Crítico",IF(S149&gt;=8,"Alto",IF(S149&gt;=4,"Medio","Bajo"))))</f>
        <v/>
      </c>
      <c r="U149" s="15"/>
      <c r="V149" s="12" t="str">
        <f aca="false">IF(OR(S149="",U149=""),"",S149*U149)</f>
        <v/>
      </c>
      <c r="W149" s="20"/>
      <c r="X149" s="13" t="str">
        <f aca="false">IF(OR(S149="",W149=""),"",IF(S149&lt;=W149,"Sí","No — escalar"))</f>
        <v/>
      </c>
      <c r="Y149" s="15"/>
      <c r="Z149" s="19"/>
      <c r="AA149" s="15"/>
      <c r="AB149" s="15"/>
      <c r="AC149" s="16"/>
      <c r="AD149" s="16"/>
      <c r="AE149" s="16"/>
      <c r="AF149" s="13" t="str">
        <f aca="true">IF(AND(AE149&lt;&gt;"",AE149&lt;TODAY(),AG149&lt;&gt;"Cerrado"),"Vencido","")</f>
        <v/>
      </c>
      <c r="AG149" s="15"/>
      <c r="AH149" s="13" t="str">
        <f aca="true">IF(A149="","",IF(OR(Q149&gt;I149,R149&gt;J149),"Incoherente: residual &gt; inherente",IF(AND(Y149="Aceptar",AB149=""),"Aceptación sin aprobador",IF(AND(Y149="Aceptar",AD149&lt;&gt;"",AD149&lt;TODAY()),"Aceptación caducada","OK"))))</f>
        <v/>
      </c>
      <c r="AI149" s="15"/>
      <c r="AJ149" s="15"/>
      <c r="AK149" s="16"/>
      <c r="AL149" s="15"/>
      <c r="AM149" s="18" t="str">
        <f aca="false">IF(OR(AK149="",AL149=""),"",EDATE(AK149,IF(AL149="Mensual",1,IF(AL149="Trimestral",3,IF(AL149="Semestral",6,12)))))</f>
        <v/>
      </c>
      <c r="AN149" s="13" t="str">
        <f aca="true">IF(AM149="","",IF(AM149&lt;TODAY(),"Vencida",IF(AM149&lt;=TODAY()+30,"Por vencer","Vigente")))</f>
        <v/>
      </c>
      <c r="AO149" s="15"/>
    </row>
    <row r="150" customFormat="false" ht="15" hidden="false" customHeight="false" outlineLevel="0" collapsed="false">
      <c r="A150" s="15"/>
      <c r="B150" s="15"/>
      <c r="C150" s="15"/>
      <c r="D150" s="15"/>
      <c r="E150" s="19"/>
      <c r="F150" s="19"/>
      <c r="G150" s="19"/>
      <c r="H150" s="15"/>
      <c r="I150" s="15"/>
      <c r="J150" s="15"/>
      <c r="K150" s="12" t="str">
        <f aca="false">IF(COUNT(I150,J150)=2,I150*J150,"")</f>
        <v/>
      </c>
      <c r="L150" s="13" t="str">
        <f aca="false">IF(K150="","",IF(K150&gt;=15,"Crítico",IF(K150&gt;=8,"Alto",IF(K150&gt;=4,"Medio","Bajo"))))</f>
        <v/>
      </c>
      <c r="M150" s="19"/>
      <c r="N150" s="15"/>
      <c r="O150" s="15"/>
      <c r="P150" s="15"/>
      <c r="Q150" s="15"/>
      <c r="R150" s="15"/>
      <c r="S150" s="12" t="str">
        <f aca="false">IF(COUNT(Q150,R150)=2,Q150*R150,"")</f>
        <v/>
      </c>
      <c r="T150" s="13" t="str">
        <f aca="false">IF(S150="","",IF(S150&gt;=15,"Crítico",IF(S150&gt;=8,"Alto",IF(S150&gt;=4,"Medio","Bajo"))))</f>
        <v/>
      </c>
      <c r="U150" s="15"/>
      <c r="V150" s="12" t="str">
        <f aca="false">IF(OR(S150="",U150=""),"",S150*U150)</f>
        <v/>
      </c>
      <c r="W150" s="20"/>
      <c r="X150" s="13" t="str">
        <f aca="false">IF(OR(S150="",W150=""),"",IF(S150&lt;=W150,"Sí","No — escalar"))</f>
        <v/>
      </c>
      <c r="Y150" s="15"/>
      <c r="Z150" s="19"/>
      <c r="AA150" s="15"/>
      <c r="AB150" s="15"/>
      <c r="AC150" s="16"/>
      <c r="AD150" s="16"/>
      <c r="AE150" s="16"/>
      <c r="AF150" s="13" t="str">
        <f aca="true">IF(AND(AE150&lt;&gt;"",AE150&lt;TODAY(),AG150&lt;&gt;"Cerrado"),"Vencido","")</f>
        <v/>
      </c>
      <c r="AG150" s="15"/>
      <c r="AH150" s="13" t="str">
        <f aca="true">IF(A150="","",IF(OR(Q150&gt;I150,R150&gt;J150),"Incoherente: residual &gt; inherente",IF(AND(Y150="Aceptar",AB150=""),"Aceptación sin aprobador",IF(AND(Y150="Aceptar",AD150&lt;&gt;"",AD150&lt;TODAY()),"Aceptación caducada","OK"))))</f>
        <v/>
      </c>
      <c r="AI150" s="15"/>
      <c r="AJ150" s="15"/>
      <c r="AK150" s="16"/>
      <c r="AL150" s="15"/>
      <c r="AM150" s="18" t="str">
        <f aca="false">IF(OR(AK150="",AL150=""),"",EDATE(AK150,IF(AL150="Mensual",1,IF(AL150="Trimestral",3,IF(AL150="Semestral",6,12)))))</f>
        <v/>
      </c>
      <c r="AN150" s="13" t="str">
        <f aca="true">IF(AM150="","",IF(AM150&lt;TODAY(),"Vencida",IF(AM150&lt;=TODAY()+30,"Por vencer","Vigente")))</f>
        <v/>
      </c>
      <c r="AO150" s="15"/>
    </row>
    <row r="151" customFormat="false" ht="15" hidden="false" customHeight="false" outlineLevel="0" collapsed="false">
      <c r="A151" s="15"/>
      <c r="B151" s="15"/>
      <c r="C151" s="15"/>
      <c r="D151" s="15"/>
      <c r="E151" s="19"/>
      <c r="F151" s="19"/>
      <c r="G151" s="19"/>
      <c r="H151" s="15"/>
      <c r="I151" s="15"/>
      <c r="J151" s="15"/>
      <c r="K151" s="12" t="str">
        <f aca="false">IF(COUNT(I151,J151)=2,I151*J151,"")</f>
        <v/>
      </c>
      <c r="L151" s="13" t="str">
        <f aca="false">IF(K151="","",IF(K151&gt;=15,"Crítico",IF(K151&gt;=8,"Alto",IF(K151&gt;=4,"Medio","Bajo"))))</f>
        <v/>
      </c>
      <c r="M151" s="19"/>
      <c r="N151" s="15"/>
      <c r="O151" s="15"/>
      <c r="P151" s="15"/>
      <c r="Q151" s="15"/>
      <c r="R151" s="15"/>
      <c r="S151" s="12" t="str">
        <f aca="false">IF(COUNT(Q151,R151)=2,Q151*R151,"")</f>
        <v/>
      </c>
      <c r="T151" s="13" t="str">
        <f aca="false">IF(S151="","",IF(S151&gt;=15,"Crítico",IF(S151&gt;=8,"Alto",IF(S151&gt;=4,"Medio","Bajo"))))</f>
        <v/>
      </c>
      <c r="U151" s="15"/>
      <c r="V151" s="12" t="str">
        <f aca="false">IF(OR(S151="",U151=""),"",S151*U151)</f>
        <v/>
      </c>
      <c r="W151" s="20"/>
      <c r="X151" s="13" t="str">
        <f aca="false">IF(OR(S151="",W151=""),"",IF(S151&lt;=W151,"Sí","No — escalar"))</f>
        <v/>
      </c>
      <c r="Y151" s="15"/>
      <c r="Z151" s="19"/>
      <c r="AA151" s="15"/>
      <c r="AB151" s="15"/>
      <c r="AC151" s="16"/>
      <c r="AD151" s="16"/>
      <c r="AE151" s="16"/>
      <c r="AF151" s="13" t="str">
        <f aca="true">IF(AND(AE151&lt;&gt;"",AE151&lt;TODAY(),AG151&lt;&gt;"Cerrado"),"Vencido","")</f>
        <v/>
      </c>
      <c r="AG151" s="15"/>
      <c r="AH151" s="13" t="str">
        <f aca="true">IF(A151="","",IF(OR(Q151&gt;I151,R151&gt;J151),"Incoherente: residual &gt; inherente",IF(AND(Y151="Aceptar",AB151=""),"Aceptación sin aprobador",IF(AND(Y151="Aceptar",AD151&lt;&gt;"",AD151&lt;TODAY()),"Aceptación caducada","OK"))))</f>
        <v/>
      </c>
      <c r="AI151" s="15"/>
      <c r="AJ151" s="15"/>
      <c r="AK151" s="16"/>
      <c r="AL151" s="15"/>
      <c r="AM151" s="18" t="str">
        <f aca="false">IF(OR(AK151="",AL151=""),"",EDATE(AK151,IF(AL151="Mensual",1,IF(AL151="Trimestral",3,IF(AL151="Semestral",6,12)))))</f>
        <v/>
      </c>
      <c r="AN151" s="13" t="str">
        <f aca="true">IF(AM151="","",IF(AM151&lt;TODAY(),"Vencida",IF(AM151&lt;=TODAY()+30,"Por vencer","Vigente")))</f>
        <v/>
      </c>
      <c r="AO151" s="15"/>
    </row>
    <row r="152" customFormat="false" ht="15" hidden="false" customHeight="false" outlineLevel="0" collapsed="false">
      <c r="A152" s="15"/>
      <c r="B152" s="15"/>
      <c r="C152" s="15"/>
      <c r="D152" s="15"/>
      <c r="E152" s="19"/>
      <c r="F152" s="19"/>
      <c r="G152" s="19"/>
      <c r="H152" s="15"/>
      <c r="I152" s="15"/>
      <c r="J152" s="15"/>
      <c r="K152" s="12" t="str">
        <f aca="false">IF(COUNT(I152,J152)=2,I152*J152,"")</f>
        <v/>
      </c>
      <c r="L152" s="13" t="str">
        <f aca="false">IF(K152="","",IF(K152&gt;=15,"Crítico",IF(K152&gt;=8,"Alto",IF(K152&gt;=4,"Medio","Bajo"))))</f>
        <v/>
      </c>
      <c r="M152" s="19"/>
      <c r="N152" s="15"/>
      <c r="O152" s="15"/>
      <c r="P152" s="15"/>
      <c r="Q152" s="15"/>
      <c r="R152" s="15"/>
      <c r="S152" s="12" t="str">
        <f aca="false">IF(COUNT(Q152,R152)=2,Q152*R152,"")</f>
        <v/>
      </c>
      <c r="T152" s="13" t="str">
        <f aca="false">IF(S152="","",IF(S152&gt;=15,"Crítico",IF(S152&gt;=8,"Alto",IF(S152&gt;=4,"Medio","Bajo"))))</f>
        <v/>
      </c>
      <c r="U152" s="15"/>
      <c r="V152" s="12" t="str">
        <f aca="false">IF(OR(S152="",U152=""),"",S152*U152)</f>
        <v/>
      </c>
      <c r="W152" s="20"/>
      <c r="X152" s="13" t="str">
        <f aca="false">IF(OR(S152="",W152=""),"",IF(S152&lt;=W152,"Sí","No — escalar"))</f>
        <v/>
      </c>
      <c r="Y152" s="15"/>
      <c r="Z152" s="19"/>
      <c r="AA152" s="15"/>
      <c r="AB152" s="15"/>
      <c r="AC152" s="16"/>
      <c r="AD152" s="16"/>
      <c r="AE152" s="16"/>
      <c r="AF152" s="13" t="str">
        <f aca="true">IF(AND(AE152&lt;&gt;"",AE152&lt;TODAY(),AG152&lt;&gt;"Cerrado"),"Vencido","")</f>
        <v/>
      </c>
      <c r="AG152" s="15"/>
      <c r="AH152" s="13" t="str">
        <f aca="true">IF(A152="","",IF(OR(Q152&gt;I152,R152&gt;J152),"Incoherente: residual &gt; inherente",IF(AND(Y152="Aceptar",AB152=""),"Aceptación sin aprobador",IF(AND(Y152="Aceptar",AD152&lt;&gt;"",AD152&lt;TODAY()),"Aceptación caducada","OK"))))</f>
        <v/>
      </c>
      <c r="AI152" s="15"/>
      <c r="AJ152" s="15"/>
      <c r="AK152" s="16"/>
      <c r="AL152" s="15"/>
      <c r="AM152" s="18" t="str">
        <f aca="false">IF(OR(AK152="",AL152=""),"",EDATE(AK152,IF(AL152="Mensual",1,IF(AL152="Trimestral",3,IF(AL152="Semestral",6,12)))))</f>
        <v/>
      </c>
      <c r="AN152" s="13" t="str">
        <f aca="true">IF(AM152="","",IF(AM152&lt;TODAY(),"Vencida",IF(AM152&lt;=TODAY()+30,"Por vencer","Vigente")))</f>
        <v/>
      </c>
      <c r="AO152" s="15"/>
    </row>
    <row r="153" customFormat="false" ht="15" hidden="false" customHeight="false" outlineLevel="0" collapsed="false">
      <c r="A153" s="15"/>
      <c r="B153" s="15"/>
      <c r="C153" s="15"/>
      <c r="D153" s="15"/>
      <c r="E153" s="19"/>
      <c r="F153" s="19"/>
      <c r="G153" s="19"/>
      <c r="H153" s="15"/>
      <c r="I153" s="15"/>
      <c r="J153" s="15"/>
      <c r="K153" s="12" t="str">
        <f aca="false">IF(COUNT(I153,J153)=2,I153*J153,"")</f>
        <v/>
      </c>
      <c r="L153" s="13" t="str">
        <f aca="false">IF(K153="","",IF(K153&gt;=15,"Crítico",IF(K153&gt;=8,"Alto",IF(K153&gt;=4,"Medio","Bajo"))))</f>
        <v/>
      </c>
      <c r="M153" s="19"/>
      <c r="N153" s="15"/>
      <c r="O153" s="15"/>
      <c r="P153" s="15"/>
      <c r="Q153" s="15"/>
      <c r="R153" s="15"/>
      <c r="S153" s="12" t="str">
        <f aca="false">IF(COUNT(Q153,R153)=2,Q153*R153,"")</f>
        <v/>
      </c>
      <c r="T153" s="13" t="str">
        <f aca="false">IF(S153="","",IF(S153&gt;=15,"Crítico",IF(S153&gt;=8,"Alto",IF(S153&gt;=4,"Medio","Bajo"))))</f>
        <v/>
      </c>
      <c r="U153" s="15"/>
      <c r="V153" s="12" t="str">
        <f aca="false">IF(OR(S153="",U153=""),"",S153*U153)</f>
        <v/>
      </c>
      <c r="W153" s="20"/>
      <c r="X153" s="13" t="str">
        <f aca="false">IF(OR(S153="",W153=""),"",IF(S153&lt;=W153,"Sí","No — escalar"))</f>
        <v/>
      </c>
      <c r="Y153" s="15"/>
      <c r="Z153" s="19"/>
      <c r="AA153" s="15"/>
      <c r="AB153" s="15"/>
      <c r="AC153" s="16"/>
      <c r="AD153" s="16"/>
      <c r="AE153" s="16"/>
      <c r="AF153" s="13" t="str">
        <f aca="true">IF(AND(AE153&lt;&gt;"",AE153&lt;TODAY(),AG153&lt;&gt;"Cerrado"),"Vencido","")</f>
        <v/>
      </c>
      <c r="AG153" s="15"/>
      <c r="AH153" s="13" t="str">
        <f aca="true">IF(A153="","",IF(OR(Q153&gt;I153,R153&gt;J153),"Incoherente: residual &gt; inherente",IF(AND(Y153="Aceptar",AB153=""),"Aceptación sin aprobador",IF(AND(Y153="Aceptar",AD153&lt;&gt;"",AD153&lt;TODAY()),"Aceptación caducada","OK"))))</f>
        <v/>
      </c>
      <c r="AI153" s="15"/>
      <c r="AJ153" s="15"/>
      <c r="AK153" s="16"/>
      <c r="AL153" s="15"/>
      <c r="AM153" s="18" t="str">
        <f aca="false">IF(OR(AK153="",AL153=""),"",EDATE(AK153,IF(AL153="Mensual",1,IF(AL153="Trimestral",3,IF(AL153="Semestral",6,12)))))</f>
        <v/>
      </c>
      <c r="AN153" s="13" t="str">
        <f aca="true">IF(AM153="","",IF(AM153&lt;TODAY(),"Vencida",IF(AM153&lt;=TODAY()+30,"Por vencer","Vigente")))</f>
        <v/>
      </c>
      <c r="AO153" s="15"/>
    </row>
    <row r="154" customFormat="false" ht="15" hidden="false" customHeight="false" outlineLevel="0" collapsed="false">
      <c r="A154" s="15"/>
      <c r="B154" s="15"/>
      <c r="C154" s="15"/>
      <c r="D154" s="15"/>
      <c r="E154" s="19"/>
      <c r="F154" s="19"/>
      <c r="G154" s="19"/>
      <c r="H154" s="15"/>
      <c r="I154" s="15"/>
      <c r="J154" s="15"/>
      <c r="K154" s="12" t="str">
        <f aca="false">IF(COUNT(I154,J154)=2,I154*J154,"")</f>
        <v/>
      </c>
      <c r="L154" s="13" t="str">
        <f aca="false">IF(K154="","",IF(K154&gt;=15,"Crítico",IF(K154&gt;=8,"Alto",IF(K154&gt;=4,"Medio","Bajo"))))</f>
        <v/>
      </c>
      <c r="M154" s="19"/>
      <c r="N154" s="15"/>
      <c r="O154" s="15"/>
      <c r="P154" s="15"/>
      <c r="Q154" s="15"/>
      <c r="R154" s="15"/>
      <c r="S154" s="12" t="str">
        <f aca="false">IF(COUNT(Q154,R154)=2,Q154*R154,"")</f>
        <v/>
      </c>
      <c r="T154" s="13" t="str">
        <f aca="false">IF(S154="","",IF(S154&gt;=15,"Crítico",IF(S154&gt;=8,"Alto",IF(S154&gt;=4,"Medio","Bajo"))))</f>
        <v/>
      </c>
      <c r="U154" s="15"/>
      <c r="V154" s="12" t="str">
        <f aca="false">IF(OR(S154="",U154=""),"",S154*U154)</f>
        <v/>
      </c>
      <c r="W154" s="20"/>
      <c r="X154" s="13" t="str">
        <f aca="false">IF(OR(S154="",W154=""),"",IF(S154&lt;=W154,"Sí","No — escalar"))</f>
        <v/>
      </c>
      <c r="Y154" s="15"/>
      <c r="Z154" s="19"/>
      <c r="AA154" s="15"/>
      <c r="AB154" s="15"/>
      <c r="AC154" s="16"/>
      <c r="AD154" s="16"/>
      <c r="AE154" s="16"/>
      <c r="AF154" s="13" t="str">
        <f aca="true">IF(AND(AE154&lt;&gt;"",AE154&lt;TODAY(),AG154&lt;&gt;"Cerrado"),"Vencido","")</f>
        <v/>
      </c>
      <c r="AG154" s="15"/>
      <c r="AH154" s="13" t="str">
        <f aca="true">IF(A154="","",IF(OR(Q154&gt;I154,R154&gt;J154),"Incoherente: residual &gt; inherente",IF(AND(Y154="Aceptar",AB154=""),"Aceptación sin aprobador",IF(AND(Y154="Aceptar",AD154&lt;&gt;"",AD154&lt;TODAY()),"Aceptación caducada","OK"))))</f>
        <v/>
      </c>
      <c r="AI154" s="15"/>
      <c r="AJ154" s="15"/>
      <c r="AK154" s="16"/>
      <c r="AL154" s="15"/>
      <c r="AM154" s="18" t="str">
        <f aca="false">IF(OR(AK154="",AL154=""),"",EDATE(AK154,IF(AL154="Mensual",1,IF(AL154="Trimestral",3,IF(AL154="Semestral",6,12)))))</f>
        <v/>
      </c>
      <c r="AN154" s="13" t="str">
        <f aca="true">IF(AM154="","",IF(AM154&lt;TODAY(),"Vencida",IF(AM154&lt;=TODAY()+30,"Por vencer","Vigente")))</f>
        <v/>
      </c>
      <c r="AO154" s="15"/>
    </row>
    <row r="155" customFormat="false" ht="15" hidden="false" customHeight="false" outlineLevel="0" collapsed="false">
      <c r="A155" s="15"/>
      <c r="B155" s="15"/>
      <c r="C155" s="15"/>
      <c r="D155" s="15"/>
      <c r="E155" s="19"/>
      <c r="F155" s="19"/>
      <c r="G155" s="19"/>
      <c r="H155" s="15"/>
      <c r="I155" s="15"/>
      <c r="J155" s="15"/>
      <c r="K155" s="12" t="str">
        <f aca="false">IF(COUNT(I155,J155)=2,I155*J155,"")</f>
        <v/>
      </c>
      <c r="L155" s="13" t="str">
        <f aca="false">IF(K155="","",IF(K155&gt;=15,"Crítico",IF(K155&gt;=8,"Alto",IF(K155&gt;=4,"Medio","Bajo"))))</f>
        <v/>
      </c>
      <c r="M155" s="19"/>
      <c r="N155" s="15"/>
      <c r="O155" s="15"/>
      <c r="P155" s="15"/>
      <c r="Q155" s="15"/>
      <c r="R155" s="15"/>
      <c r="S155" s="12" t="str">
        <f aca="false">IF(COUNT(Q155,R155)=2,Q155*R155,"")</f>
        <v/>
      </c>
      <c r="T155" s="13" t="str">
        <f aca="false">IF(S155="","",IF(S155&gt;=15,"Crítico",IF(S155&gt;=8,"Alto",IF(S155&gt;=4,"Medio","Bajo"))))</f>
        <v/>
      </c>
      <c r="U155" s="15"/>
      <c r="V155" s="12" t="str">
        <f aca="false">IF(OR(S155="",U155=""),"",S155*U155)</f>
        <v/>
      </c>
      <c r="W155" s="20"/>
      <c r="X155" s="13" t="str">
        <f aca="false">IF(OR(S155="",W155=""),"",IF(S155&lt;=W155,"Sí","No — escalar"))</f>
        <v/>
      </c>
      <c r="Y155" s="15"/>
      <c r="Z155" s="19"/>
      <c r="AA155" s="15"/>
      <c r="AB155" s="15"/>
      <c r="AC155" s="16"/>
      <c r="AD155" s="16"/>
      <c r="AE155" s="16"/>
      <c r="AF155" s="13" t="str">
        <f aca="true">IF(AND(AE155&lt;&gt;"",AE155&lt;TODAY(),AG155&lt;&gt;"Cerrado"),"Vencido","")</f>
        <v/>
      </c>
      <c r="AG155" s="15"/>
      <c r="AH155" s="13" t="str">
        <f aca="true">IF(A155="","",IF(OR(Q155&gt;I155,R155&gt;J155),"Incoherente: residual &gt; inherente",IF(AND(Y155="Aceptar",AB155=""),"Aceptación sin aprobador",IF(AND(Y155="Aceptar",AD155&lt;&gt;"",AD155&lt;TODAY()),"Aceptación caducada","OK"))))</f>
        <v/>
      </c>
      <c r="AI155" s="15"/>
      <c r="AJ155" s="15"/>
      <c r="AK155" s="16"/>
      <c r="AL155" s="15"/>
      <c r="AM155" s="18" t="str">
        <f aca="false">IF(OR(AK155="",AL155=""),"",EDATE(AK155,IF(AL155="Mensual",1,IF(AL155="Trimestral",3,IF(AL155="Semestral",6,12)))))</f>
        <v/>
      </c>
      <c r="AN155" s="13" t="str">
        <f aca="true">IF(AM155="","",IF(AM155&lt;TODAY(),"Vencida",IF(AM155&lt;=TODAY()+30,"Por vencer","Vigente")))</f>
        <v/>
      </c>
      <c r="AO155" s="15"/>
    </row>
    <row r="156" customFormat="false" ht="15" hidden="false" customHeight="false" outlineLevel="0" collapsed="false">
      <c r="A156" s="15"/>
      <c r="B156" s="15"/>
      <c r="C156" s="15"/>
      <c r="D156" s="15"/>
      <c r="E156" s="19"/>
      <c r="F156" s="19"/>
      <c r="G156" s="19"/>
      <c r="H156" s="15"/>
      <c r="I156" s="15"/>
      <c r="J156" s="15"/>
      <c r="K156" s="12" t="str">
        <f aca="false">IF(COUNT(I156,J156)=2,I156*J156,"")</f>
        <v/>
      </c>
      <c r="L156" s="13" t="str">
        <f aca="false">IF(K156="","",IF(K156&gt;=15,"Crítico",IF(K156&gt;=8,"Alto",IF(K156&gt;=4,"Medio","Bajo"))))</f>
        <v/>
      </c>
      <c r="M156" s="19"/>
      <c r="N156" s="15"/>
      <c r="O156" s="15"/>
      <c r="P156" s="15"/>
      <c r="Q156" s="15"/>
      <c r="R156" s="15"/>
      <c r="S156" s="12" t="str">
        <f aca="false">IF(COUNT(Q156,R156)=2,Q156*R156,"")</f>
        <v/>
      </c>
      <c r="T156" s="13" t="str">
        <f aca="false">IF(S156="","",IF(S156&gt;=15,"Crítico",IF(S156&gt;=8,"Alto",IF(S156&gt;=4,"Medio","Bajo"))))</f>
        <v/>
      </c>
      <c r="U156" s="15"/>
      <c r="V156" s="12" t="str">
        <f aca="false">IF(OR(S156="",U156=""),"",S156*U156)</f>
        <v/>
      </c>
      <c r="W156" s="20"/>
      <c r="X156" s="13" t="str">
        <f aca="false">IF(OR(S156="",W156=""),"",IF(S156&lt;=W156,"Sí","No — escalar"))</f>
        <v/>
      </c>
      <c r="Y156" s="15"/>
      <c r="Z156" s="19"/>
      <c r="AA156" s="15"/>
      <c r="AB156" s="15"/>
      <c r="AC156" s="16"/>
      <c r="AD156" s="16"/>
      <c r="AE156" s="16"/>
      <c r="AF156" s="13" t="str">
        <f aca="true">IF(AND(AE156&lt;&gt;"",AE156&lt;TODAY(),AG156&lt;&gt;"Cerrado"),"Vencido","")</f>
        <v/>
      </c>
      <c r="AG156" s="15"/>
      <c r="AH156" s="13" t="str">
        <f aca="true">IF(A156="","",IF(OR(Q156&gt;I156,R156&gt;J156),"Incoherente: residual &gt; inherente",IF(AND(Y156="Aceptar",AB156=""),"Aceptación sin aprobador",IF(AND(Y156="Aceptar",AD156&lt;&gt;"",AD156&lt;TODAY()),"Aceptación caducada","OK"))))</f>
        <v/>
      </c>
      <c r="AI156" s="15"/>
      <c r="AJ156" s="15"/>
      <c r="AK156" s="16"/>
      <c r="AL156" s="15"/>
      <c r="AM156" s="18" t="str">
        <f aca="false">IF(OR(AK156="",AL156=""),"",EDATE(AK156,IF(AL156="Mensual",1,IF(AL156="Trimestral",3,IF(AL156="Semestral",6,12)))))</f>
        <v/>
      </c>
      <c r="AN156" s="13" t="str">
        <f aca="true">IF(AM156="","",IF(AM156&lt;TODAY(),"Vencida",IF(AM156&lt;=TODAY()+30,"Por vencer","Vigente")))</f>
        <v/>
      </c>
      <c r="AO156" s="15"/>
    </row>
    <row r="157" customFormat="false" ht="15" hidden="false" customHeight="false" outlineLevel="0" collapsed="false">
      <c r="A157" s="15"/>
      <c r="B157" s="15"/>
      <c r="C157" s="15"/>
      <c r="D157" s="15"/>
      <c r="E157" s="19"/>
      <c r="F157" s="19"/>
      <c r="G157" s="19"/>
      <c r="H157" s="15"/>
      <c r="I157" s="15"/>
      <c r="J157" s="15"/>
      <c r="K157" s="12" t="str">
        <f aca="false">IF(COUNT(I157,J157)=2,I157*J157,"")</f>
        <v/>
      </c>
      <c r="L157" s="13" t="str">
        <f aca="false">IF(K157="","",IF(K157&gt;=15,"Crítico",IF(K157&gt;=8,"Alto",IF(K157&gt;=4,"Medio","Bajo"))))</f>
        <v/>
      </c>
      <c r="M157" s="19"/>
      <c r="N157" s="15"/>
      <c r="O157" s="15"/>
      <c r="P157" s="15"/>
      <c r="Q157" s="15"/>
      <c r="R157" s="15"/>
      <c r="S157" s="12" t="str">
        <f aca="false">IF(COUNT(Q157,R157)=2,Q157*R157,"")</f>
        <v/>
      </c>
      <c r="T157" s="13" t="str">
        <f aca="false">IF(S157="","",IF(S157&gt;=15,"Crítico",IF(S157&gt;=8,"Alto",IF(S157&gt;=4,"Medio","Bajo"))))</f>
        <v/>
      </c>
      <c r="U157" s="15"/>
      <c r="V157" s="12" t="str">
        <f aca="false">IF(OR(S157="",U157=""),"",S157*U157)</f>
        <v/>
      </c>
      <c r="W157" s="20"/>
      <c r="X157" s="13" t="str">
        <f aca="false">IF(OR(S157="",W157=""),"",IF(S157&lt;=W157,"Sí","No — escalar"))</f>
        <v/>
      </c>
      <c r="Y157" s="15"/>
      <c r="Z157" s="19"/>
      <c r="AA157" s="15"/>
      <c r="AB157" s="15"/>
      <c r="AC157" s="16"/>
      <c r="AD157" s="16"/>
      <c r="AE157" s="16"/>
      <c r="AF157" s="13" t="str">
        <f aca="true">IF(AND(AE157&lt;&gt;"",AE157&lt;TODAY(),AG157&lt;&gt;"Cerrado"),"Vencido","")</f>
        <v/>
      </c>
      <c r="AG157" s="15"/>
      <c r="AH157" s="13" t="str">
        <f aca="true">IF(A157="","",IF(OR(Q157&gt;I157,R157&gt;J157),"Incoherente: residual &gt; inherente",IF(AND(Y157="Aceptar",AB157=""),"Aceptación sin aprobador",IF(AND(Y157="Aceptar",AD157&lt;&gt;"",AD157&lt;TODAY()),"Aceptación caducada","OK"))))</f>
        <v/>
      </c>
      <c r="AI157" s="15"/>
      <c r="AJ157" s="15"/>
      <c r="AK157" s="16"/>
      <c r="AL157" s="15"/>
      <c r="AM157" s="18" t="str">
        <f aca="false">IF(OR(AK157="",AL157=""),"",EDATE(AK157,IF(AL157="Mensual",1,IF(AL157="Trimestral",3,IF(AL157="Semestral",6,12)))))</f>
        <v/>
      </c>
      <c r="AN157" s="13" t="str">
        <f aca="true">IF(AM157="","",IF(AM157&lt;TODAY(),"Vencida",IF(AM157&lt;=TODAY()+30,"Por vencer","Vigente")))</f>
        <v/>
      </c>
      <c r="AO157" s="15"/>
    </row>
    <row r="158" customFormat="false" ht="15" hidden="false" customHeight="false" outlineLevel="0" collapsed="false">
      <c r="A158" s="15"/>
      <c r="B158" s="15"/>
      <c r="C158" s="15"/>
      <c r="D158" s="15"/>
      <c r="E158" s="19"/>
      <c r="F158" s="19"/>
      <c r="G158" s="19"/>
      <c r="H158" s="15"/>
      <c r="I158" s="15"/>
      <c r="J158" s="15"/>
      <c r="K158" s="12" t="str">
        <f aca="false">IF(COUNT(I158,J158)=2,I158*J158,"")</f>
        <v/>
      </c>
      <c r="L158" s="13" t="str">
        <f aca="false">IF(K158="","",IF(K158&gt;=15,"Crítico",IF(K158&gt;=8,"Alto",IF(K158&gt;=4,"Medio","Bajo"))))</f>
        <v/>
      </c>
      <c r="M158" s="19"/>
      <c r="N158" s="15"/>
      <c r="O158" s="15"/>
      <c r="P158" s="15"/>
      <c r="Q158" s="15"/>
      <c r="R158" s="15"/>
      <c r="S158" s="12" t="str">
        <f aca="false">IF(COUNT(Q158,R158)=2,Q158*R158,"")</f>
        <v/>
      </c>
      <c r="T158" s="13" t="str">
        <f aca="false">IF(S158="","",IF(S158&gt;=15,"Crítico",IF(S158&gt;=8,"Alto",IF(S158&gt;=4,"Medio","Bajo"))))</f>
        <v/>
      </c>
      <c r="U158" s="15"/>
      <c r="V158" s="12" t="str">
        <f aca="false">IF(OR(S158="",U158=""),"",S158*U158)</f>
        <v/>
      </c>
      <c r="W158" s="20"/>
      <c r="X158" s="13" t="str">
        <f aca="false">IF(OR(S158="",W158=""),"",IF(S158&lt;=W158,"Sí","No — escalar"))</f>
        <v/>
      </c>
      <c r="Y158" s="15"/>
      <c r="Z158" s="19"/>
      <c r="AA158" s="15"/>
      <c r="AB158" s="15"/>
      <c r="AC158" s="16"/>
      <c r="AD158" s="16"/>
      <c r="AE158" s="16"/>
      <c r="AF158" s="13" t="str">
        <f aca="true">IF(AND(AE158&lt;&gt;"",AE158&lt;TODAY(),AG158&lt;&gt;"Cerrado"),"Vencido","")</f>
        <v/>
      </c>
      <c r="AG158" s="15"/>
      <c r="AH158" s="13" t="str">
        <f aca="true">IF(A158="","",IF(OR(Q158&gt;I158,R158&gt;J158),"Incoherente: residual &gt; inherente",IF(AND(Y158="Aceptar",AB158=""),"Aceptación sin aprobador",IF(AND(Y158="Aceptar",AD158&lt;&gt;"",AD158&lt;TODAY()),"Aceptación caducada","OK"))))</f>
        <v/>
      </c>
      <c r="AI158" s="15"/>
      <c r="AJ158" s="15"/>
      <c r="AK158" s="16"/>
      <c r="AL158" s="15"/>
      <c r="AM158" s="18" t="str">
        <f aca="false">IF(OR(AK158="",AL158=""),"",EDATE(AK158,IF(AL158="Mensual",1,IF(AL158="Trimestral",3,IF(AL158="Semestral",6,12)))))</f>
        <v/>
      </c>
      <c r="AN158" s="13" t="str">
        <f aca="true">IF(AM158="","",IF(AM158&lt;TODAY(),"Vencida",IF(AM158&lt;=TODAY()+30,"Por vencer","Vigente")))</f>
        <v/>
      </c>
      <c r="AO158" s="15"/>
    </row>
    <row r="159" customFormat="false" ht="15" hidden="false" customHeight="false" outlineLevel="0" collapsed="false">
      <c r="A159" s="15"/>
      <c r="B159" s="15"/>
      <c r="C159" s="15"/>
      <c r="D159" s="15"/>
      <c r="E159" s="19"/>
      <c r="F159" s="19"/>
      <c r="G159" s="19"/>
      <c r="H159" s="15"/>
      <c r="I159" s="15"/>
      <c r="J159" s="15"/>
      <c r="K159" s="12" t="str">
        <f aca="false">IF(COUNT(I159,J159)=2,I159*J159,"")</f>
        <v/>
      </c>
      <c r="L159" s="13" t="str">
        <f aca="false">IF(K159="","",IF(K159&gt;=15,"Crítico",IF(K159&gt;=8,"Alto",IF(K159&gt;=4,"Medio","Bajo"))))</f>
        <v/>
      </c>
      <c r="M159" s="19"/>
      <c r="N159" s="15"/>
      <c r="O159" s="15"/>
      <c r="P159" s="15"/>
      <c r="Q159" s="15"/>
      <c r="R159" s="15"/>
      <c r="S159" s="12" t="str">
        <f aca="false">IF(COUNT(Q159,R159)=2,Q159*R159,"")</f>
        <v/>
      </c>
      <c r="T159" s="13" t="str">
        <f aca="false">IF(S159="","",IF(S159&gt;=15,"Crítico",IF(S159&gt;=8,"Alto",IF(S159&gt;=4,"Medio","Bajo"))))</f>
        <v/>
      </c>
      <c r="U159" s="15"/>
      <c r="V159" s="12" t="str">
        <f aca="false">IF(OR(S159="",U159=""),"",S159*U159)</f>
        <v/>
      </c>
      <c r="W159" s="20"/>
      <c r="X159" s="13" t="str">
        <f aca="false">IF(OR(S159="",W159=""),"",IF(S159&lt;=W159,"Sí","No — escalar"))</f>
        <v/>
      </c>
      <c r="Y159" s="15"/>
      <c r="Z159" s="19"/>
      <c r="AA159" s="15"/>
      <c r="AB159" s="15"/>
      <c r="AC159" s="16"/>
      <c r="AD159" s="16"/>
      <c r="AE159" s="16"/>
      <c r="AF159" s="13" t="str">
        <f aca="true">IF(AND(AE159&lt;&gt;"",AE159&lt;TODAY(),AG159&lt;&gt;"Cerrado"),"Vencido","")</f>
        <v/>
      </c>
      <c r="AG159" s="15"/>
      <c r="AH159" s="13" t="str">
        <f aca="true">IF(A159="","",IF(OR(Q159&gt;I159,R159&gt;J159),"Incoherente: residual &gt; inherente",IF(AND(Y159="Aceptar",AB159=""),"Aceptación sin aprobador",IF(AND(Y159="Aceptar",AD159&lt;&gt;"",AD159&lt;TODAY()),"Aceptación caducada","OK"))))</f>
        <v/>
      </c>
      <c r="AI159" s="15"/>
      <c r="AJ159" s="15"/>
      <c r="AK159" s="16"/>
      <c r="AL159" s="15"/>
      <c r="AM159" s="18" t="str">
        <f aca="false">IF(OR(AK159="",AL159=""),"",EDATE(AK159,IF(AL159="Mensual",1,IF(AL159="Trimestral",3,IF(AL159="Semestral",6,12)))))</f>
        <v/>
      </c>
      <c r="AN159" s="13" t="str">
        <f aca="true">IF(AM159="","",IF(AM159&lt;TODAY(),"Vencida",IF(AM159&lt;=TODAY()+30,"Por vencer","Vigente")))</f>
        <v/>
      </c>
      <c r="AO159" s="15"/>
    </row>
    <row r="160" customFormat="false" ht="15" hidden="false" customHeight="false" outlineLevel="0" collapsed="false">
      <c r="A160" s="15"/>
      <c r="B160" s="15"/>
      <c r="C160" s="15"/>
      <c r="D160" s="15"/>
      <c r="E160" s="19"/>
      <c r="F160" s="19"/>
      <c r="G160" s="19"/>
      <c r="H160" s="15"/>
      <c r="I160" s="15"/>
      <c r="J160" s="15"/>
      <c r="K160" s="12" t="str">
        <f aca="false">IF(COUNT(I160,J160)=2,I160*J160,"")</f>
        <v/>
      </c>
      <c r="L160" s="13" t="str">
        <f aca="false">IF(K160="","",IF(K160&gt;=15,"Crítico",IF(K160&gt;=8,"Alto",IF(K160&gt;=4,"Medio","Bajo"))))</f>
        <v/>
      </c>
      <c r="M160" s="19"/>
      <c r="N160" s="15"/>
      <c r="O160" s="15"/>
      <c r="P160" s="15"/>
      <c r="Q160" s="15"/>
      <c r="R160" s="15"/>
      <c r="S160" s="12" t="str">
        <f aca="false">IF(COUNT(Q160,R160)=2,Q160*R160,"")</f>
        <v/>
      </c>
      <c r="T160" s="13" t="str">
        <f aca="false">IF(S160="","",IF(S160&gt;=15,"Crítico",IF(S160&gt;=8,"Alto",IF(S160&gt;=4,"Medio","Bajo"))))</f>
        <v/>
      </c>
      <c r="U160" s="15"/>
      <c r="V160" s="12" t="str">
        <f aca="false">IF(OR(S160="",U160=""),"",S160*U160)</f>
        <v/>
      </c>
      <c r="W160" s="20"/>
      <c r="X160" s="13" t="str">
        <f aca="false">IF(OR(S160="",W160=""),"",IF(S160&lt;=W160,"Sí","No — escalar"))</f>
        <v/>
      </c>
      <c r="Y160" s="15"/>
      <c r="Z160" s="19"/>
      <c r="AA160" s="15"/>
      <c r="AB160" s="15"/>
      <c r="AC160" s="16"/>
      <c r="AD160" s="16"/>
      <c r="AE160" s="16"/>
      <c r="AF160" s="13" t="str">
        <f aca="true">IF(AND(AE160&lt;&gt;"",AE160&lt;TODAY(),AG160&lt;&gt;"Cerrado"),"Vencido","")</f>
        <v/>
      </c>
      <c r="AG160" s="15"/>
      <c r="AH160" s="13" t="str">
        <f aca="true">IF(A160="","",IF(OR(Q160&gt;I160,R160&gt;J160),"Incoherente: residual &gt; inherente",IF(AND(Y160="Aceptar",AB160=""),"Aceptación sin aprobador",IF(AND(Y160="Aceptar",AD160&lt;&gt;"",AD160&lt;TODAY()),"Aceptación caducada","OK"))))</f>
        <v/>
      </c>
      <c r="AI160" s="15"/>
      <c r="AJ160" s="15"/>
      <c r="AK160" s="16"/>
      <c r="AL160" s="15"/>
      <c r="AM160" s="18" t="str">
        <f aca="false">IF(OR(AK160="",AL160=""),"",EDATE(AK160,IF(AL160="Mensual",1,IF(AL160="Trimestral",3,IF(AL160="Semestral",6,12)))))</f>
        <v/>
      </c>
      <c r="AN160" s="13" t="str">
        <f aca="true">IF(AM160="","",IF(AM160&lt;TODAY(),"Vencida",IF(AM160&lt;=TODAY()+30,"Por vencer","Vigente")))</f>
        <v/>
      </c>
      <c r="AO160" s="15"/>
    </row>
    <row r="161" customFormat="false" ht="15" hidden="false" customHeight="false" outlineLevel="0" collapsed="false">
      <c r="A161" s="15"/>
      <c r="B161" s="15"/>
      <c r="C161" s="15"/>
      <c r="D161" s="15"/>
      <c r="E161" s="19"/>
      <c r="F161" s="19"/>
      <c r="G161" s="19"/>
      <c r="H161" s="15"/>
      <c r="I161" s="15"/>
      <c r="J161" s="15"/>
      <c r="K161" s="12" t="str">
        <f aca="false">IF(COUNT(I161,J161)=2,I161*J161,"")</f>
        <v/>
      </c>
      <c r="L161" s="13" t="str">
        <f aca="false">IF(K161="","",IF(K161&gt;=15,"Crítico",IF(K161&gt;=8,"Alto",IF(K161&gt;=4,"Medio","Bajo"))))</f>
        <v/>
      </c>
      <c r="M161" s="19"/>
      <c r="N161" s="15"/>
      <c r="O161" s="15"/>
      <c r="P161" s="15"/>
      <c r="Q161" s="15"/>
      <c r="R161" s="15"/>
      <c r="S161" s="12" t="str">
        <f aca="false">IF(COUNT(Q161,R161)=2,Q161*R161,"")</f>
        <v/>
      </c>
      <c r="T161" s="13" t="str">
        <f aca="false">IF(S161="","",IF(S161&gt;=15,"Crítico",IF(S161&gt;=8,"Alto",IF(S161&gt;=4,"Medio","Bajo"))))</f>
        <v/>
      </c>
      <c r="U161" s="15"/>
      <c r="V161" s="12" t="str">
        <f aca="false">IF(OR(S161="",U161=""),"",S161*U161)</f>
        <v/>
      </c>
      <c r="W161" s="20"/>
      <c r="X161" s="13" t="str">
        <f aca="false">IF(OR(S161="",W161=""),"",IF(S161&lt;=W161,"Sí","No — escalar"))</f>
        <v/>
      </c>
      <c r="Y161" s="15"/>
      <c r="Z161" s="19"/>
      <c r="AA161" s="15"/>
      <c r="AB161" s="15"/>
      <c r="AC161" s="16"/>
      <c r="AD161" s="16"/>
      <c r="AE161" s="16"/>
      <c r="AF161" s="13" t="str">
        <f aca="true">IF(AND(AE161&lt;&gt;"",AE161&lt;TODAY(),AG161&lt;&gt;"Cerrado"),"Vencido","")</f>
        <v/>
      </c>
      <c r="AG161" s="15"/>
      <c r="AH161" s="13" t="str">
        <f aca="true">IF(A161="","",IF(OR(Q161&gt;I161,R161&gt;J161),"Incoherente: residual &gt; inherente",IF(AND(Y161="Aceptar",AB161=""),"Aceptación sin aprobador",IF(AND(Y161="Aceptar",AD161&lt;&gt;"",AD161&lt;TODAY()),"Aceptación caducada","OK"))))</f>
        <v/>
      </c>
      <c r="AI161" s="15"/>
      <c r="AJ161" s="15"/>
      <c r="AK161" s="16"/>
      <c r="AL161" s="15"/>
      <c r="AM161" s="18" t="str">
        <f aca="false">IF(OR(AK161="",AL161=""),"",EDATE(AK161,IF(AL161="Mensual",1,IF(AL161="Trimestral",3,IF(AL161="Semestral",6,12)))))</f>
        <v/>
      </c>
      <c r="AN161" s="13" t="str">
        <f aca="true">IF(AM161="","",IF(AM161&lt;TODAY(),"Vencida",IF(AM161&lt;=TODAY()+30,"Por vencer","Vigente")))</f>
        <v/>
      </c>
      <c r="AO161" s="15"/>
    </row>
    <row r="162" customFormat="false" ht="15" hidden="false" customHeight="false" outlineLevel="0" collapsed="false">
      <c r="A162" s="15"/>
      <c r="B162" s="15"/>
      <c r="C162" s="15"/>
      <c r="D162" s="15"/>
      <c r="E162" s="19"/>
      <c r="F162" s="19"/>
      <c r="G162" s="19"/>
      <c r="H162" s="15"/>
      <c r="I162" s="15"/>
      <c r="J162" s="15"/>
      <c r="K162" s="12" t="str">
        <f aca="false">IF(COUNT(I162,J162)=2,I162*J162,"")</f>
        <v/>
      </c>
      <c r="L162" s="13" t="str">
        <f aca="false">IF(K162="","",IF(K162&gt;=15,"Crítico",IF(K162&gt;=8,"Alto",IF(K162&gt;=4,"Medio","Bajo"))))</f>
        <v/>
      </c>
      <c r="M162" s="19"/>
      <c r="N162" s="15"/>
      <c r="O162" s="15"/>
      <c r="P162" s="15"/>
      <c r="Q162" s="15"/>
      <c r="R162" s="15"/>
      <c r="S162" s="12" t="str">
        <f aca="false">IF(COUNT(Q162,R162)=2,Q162*R162,"")</f>
        <v/>
      </c>
      <c r="T162" s="13" t="str">
        <f aca="false">IF(S162="","",IF(S162&gt;=15,"Crítico",IF(S162&gt;=8,"Alto",IF(S162&gt;=4,"Medio","Bajo"))))</f>
        <v/>
      </c>
      <c r="U162" s="15"/>
      <c r="V162" s="12" t="str">
        <f aca="false">IF(OR(S162="",U162=""),"",S162*U162)</f>
        <v/>
      </c>
      <c r="W162" s="20"/>
      <c r="X162" s="13" t="str">
        <f aca="false">IF(OR(S162="",W162=""),"",IF(S162&lt;=W162,"Sí","No — escalar"))</f>
        <v/>
      </c>
      <c r="Y162" s="15"/>
      <c r="Z162" s="19"/>
      <c r="AA162" s="15"/>
      <c r="AB162" s="15"/>
      <c r="AC162" s="16"/>
      <c r="AD162" s="16"/>
      <c r="AE162" s="16"/>
      <c r="AF162" s="13" t="str">
        <f aca="true">IF(AND(AE162&lt;&gt;"",AE162&lt;TODAY(),AG162&lt;&gt;"Cerrado"),"Vencido","")</f>
        <v/>
      </c>
      <c r="AG162" s="15"/>
      <c r="AH162" s="13" t="str">
        <f aca="true">IF(A162="","",IF(OR(Q162&gt;I162,R162&gt;J162),"Incoherente: residual &gt; inherente",IF(AND(Y162="Aceptar",AB162=""),"Aceptación sin aprobador",IF(AND(Y162="Aceptar",AD162&lt;&gt;"",AD162&lt;TODAY()),"Aceptación caducada","OK"))))</f>
        <v/>
      </c>
      <c r="AI162" s="15"/>
      <c r="AJ162" s="15"/>
      <c r="AK162" s="16"/>
      <c r="AL162" s="15"/>
      <c r="AM162" s="18" t="str">
        <f aca="false">IF(OR(AK162="",AL162=""),"",EDATE(AK162,IF(AL162="Mensual",1,IF(AL162="Trimestral",3,IF(AL162="Semestral",6,12)))))</f>
        <v/>
      </c>
      <c r="AN162" s="13" t="str">
        <f aca="true">IF(AM162="","",IF(AM162&lt;TODAY(),"Vencida",IF(AM162&lt;=TODAY()+30,"Por vencer","Vigente")))</f>
        <v/>
      </c>
      <c r="AO162" s="15"/>
    </row>
    <row r="163" customFormat="false" ht="15" hidden="false" customHeight="false" outlineLevel="0" collapsed="false">
      <c r="A163" s="15"/>
      <c r="B163" s="15"/>
      <c r="C163" s="15"/>
      <c r="D163" s="15"/>
      <c r="E163" s="19"/>
      <c r="F163" s="19"/>
      <c r="G163" s="19"/>
      <c r="H163" s="15"/>
      <c r="I163" s="15"/>
      <c r="J163" s="15"/>
      <c r="K163" s="12" t="str">
        <f aca="false">IF(COUNT(I163,J163)=2,I163*J163,"")</f>
        <v/>
      </c>
      <c r="L163" s="13" t="str">
        <f aca="false">IF(K163="","",IF(K163&gt;=15,"Crítico",IF(K163&gt;=8,"Alto",IF(K163&gt;=4,"Medio","Bajo"))))</f>
        <v/>
      </c>
      <c r="M163" s="19"/>
      <c r="N163" s="15"/>
      <c r="O163" s="15"/>
      <c r="P163" s="15"/>
      <c r="Q163" s="15"/>
      <c r="R163" s="15"/>
      <c r="S163" s="12" t="str">
        <f aca="false">IF(COUNT(Q163,R163)=2,Q163*R163,"")</f>
        <v/>
      </c>
      <c r="T163" s="13" t="str">
        <f aca="false">IF(S163="","",IF(S163&gt;=15,"Crítico",IF(S163&gt;=8,"Alto",IF(S163&gt;=4,"Medio","Bajo"))))</f>
        <v/>
      </c>
      <c r="U163" s="15"/>
      <c r="V163" s="12" t="str">
        <f aca="false">IF(OR(S163="",U163=""),"",S163*U163)</f>
        <v/>
      </c>
      <c r="W163" s="20"/>
      <c r="X163" s="13" t="str">
        <f aca="false">IF(OR(S163="",W163=""),"",IF(S163&lt;=W163,"Sí","No — escalar"))</f>
        <v/>
      </c>
      <c r="Y163" s="15"/>
      <c r="Z163" s="19"/>
      <c r="AA163" s="15"/>
      <c r="AB163" s="15"/>
      <c r="AC163" s="16"/>
      <c r="AD163" s="16"/>
      <c r="AE163" s="16"/>
      <c r="AF163" s="13" t="str">
        <f aca="true">IF(AND(AE163&lt;&gt;"",AE163&lt;TODAY(),AG163&lt;&gt;"Cerrado"),"Vencido","")</f>
        <v/>
      </c>
      <c r="AG163" s="15"/>
      <c r="AH163" s="13" t="str">
        <f aca="true">IF(A163="","",IF(OR(Q163&gt;I163,R163&gt;J163),"Incoherente: residual &gt; inherente",IF(AND(Y163="Aceptar",AB163=""),"Aceptación sin aprobador",IF(AND(Y163="Aceptar",AD163&lt;&gt;"",AD163&lt;TODAY()),"Aceptación caducada","OK"))))</f>
        <v/>
      </c>
      <c r="AI163" s="15"/>
      <c r="AJ163" s="15"/>
      <c r="AK163" s="16"/>
      <c r="AL163" s="15"/>
      <c r="AM163" s="18" t="str">
        <f aca="false">IF(OR(AK163="",AL163=""),"",EDATE(AK163,IF(AL163="Mensual",1,IF(AL163="Trimestral",3,IF(AL163="Semestral",6,12)))))</f>
        <v/>
      </c>
      <c r="AN163" s="13" t="str">
        <f aca="true">IF(AM163="","",IF(AM163&lt;TODAY(),"Vencida",IF(AM163&lt;=TODAY()+30,"Por vencer","Vigente")))</f>
        <v/>
      </c>
      <c r="AO163" s="15"/>
    </row>
    <row r="164" customFormat="false" ht="15" hidden="false" customHeight="false" outlineLevel="0" collapsed="false">
      <c r="A164" s="15"/>
      <c r="B164" s="15"/>
      <c r="C164" s="15"/>
      <c r="D164" s="15"/>
      <c r="E164" s="19"/>
      <c r="F164" s="19"/>
      <c r="G164" s="19"/>
      <c r="H164" s="15"/>
      <c r="I164" s="15"/>
      <c r="J164" s="15"/>
      <c r="K164" s="12" t="str">
        <f aca="false">IF(COUNT(I164,J164)=2,I164*J164,"")</f>
        <v/>
      </c>
      <c r="L164" s="13" t="str">
        <f aca="false">IF(K164="","",IF(K164&gt;=15,"Crítico",IF(K164&gt;=8,"Alto",IF(K164&gt;=4,"Medio","Bajo"))))</f>
        <v/>
      </c>
      <c r="M164" s="19"/>
      <c r="N164" s="15"/>
      <c r="O164" s="15"/>
      <c r="P164" s="15"/>
      <c r="Q164" s="15"/>
      <c r="R164" s="15"/>
      <c r="S164" s="12" t="str">
        <f aca="false">IF(COUNT(Q164,R164)=2,Q164*R164,"")</f>
        <v/>
      </c>
      <c r="T164" s="13" t="str">
        <f aca="false">IF(S164="","",IF(S164&gt;=15,"Crítico",IF(S164&gt;=8,"Alto",IF(S164&gt;=4,"Medio","Bajo"))))</f>
        <v/>
      </c>
      <c r="U164" s="15"/>
      <c r="V164" s="12" t="str">
        <f aca="false">IF(OR(S164="",U164=""),"",S164*U164)</f>
        <v/>
      </c>
      <c r="W164" s="20"/>
      <c r="X164" s="13" t="str">
        <f aca="false">IF(OR(S164="",W164=""),"",IF(S164&lt;=W164,"Sí","No — escalar"))</f>
        <v/>
      </c>
      <c r="Y164" s="15"/>
      <c r="Z164" s="19"/>
      <c r="AA164" s="15"/>
      <c r="AB164" s="15"/>
      <c r="AC164" s="16"/>
      <c r="AD164" s="16"/>
      <c r="AE164" s="16"/>
      <c r="AF164" s="13" t="str">
        <f aca="true">IF(AND(AE164&lt;&gt;"",AE164&lt;TODAY(),AG164&lt;&gt;"Cerrado"),"Vencido","")</f>
        <v/>
      </c>
      <c r="AG164" s="15"/>
      <c r="AH164" s="13" t="str">
        <f aca="true">IF(A164="","",IF(OR(Q164&gt;I164,R164&gt;J164),"Incoherente: residual &gt; inherente",IF(AND(Y164="Aceptar",AB164=""),"Aceptación sin aprobador",IF(AND(Y164="Aceptar",AD164&lt;&gt;"",AD164&lt;TODAY()),"Aceptación caducada","OK"))))</f>
        <v/>
      </c>
      <c r="AI164" s="15"/>
      <c r="AJ164" s="15"/>
      <c r="AK164" s="16"/>
      <c r="AL164" s="15"/>
      <c r="AM164" s="18" t="str">
        <f aca="false">IF(OR(AK164="",AL164=""),"",EDATE(AK164,IF(AL164="Mensual",1,IF(AL164="Trimestral",3,IF(AL164="Semestral",6,12)))))</f>
        <v/>
      </c>
      <c r="AN164" s="13" t="str">
        <f aca="true">IF(AM164="","",IF(AM164&lt;TODAY(),"Vencida",IF(AM164&lt;=TODAY()+30,"Por vencer","Vigente")))</f>
        <v/>
      </c>
      <c r="AO164" s="15"/>
    </row>
    <row r="165" customFormat="false" ht="15" hidden="false" customHeight="false" outlineLevel="0" collapsed="false">
      <c r="A165" s="15"/>
      <c r="B165" s="15"/>
      <c r="C165" s="15"/>
      <c r="D165" s="15"/>
      <c r="E165" s="19"/>
      <c r="F165" s="19"/>
      <c r="G165" s="19"/>
      <c r="H165" s="15"/>
      <c r="I165" s="15"/>
      <c r="J165" s="15"/>
      <c r="K165" s="12" t="str">
        <f aca="false">IF(COUNT(I165,J165)=2,I165*J165,"")</f>
        <v/>
      </c>
      <c r="L165" s="13" t="str">
        <f aca="false">IF(K165="","",IF(K165&gt;=15,"Crítico",IF(K165&gt;=8,"Alto",IF(K165&gt;=4,"Medio","Bajo"))))</f>
        <v/>
      </c>
      <c r="M165" s="19"/>
      <c r="N165" s="15"/>
      <c r="O165" s="15"/>
      <c r="P165" s="15"/>
      <c r="Q165" s="15"/>
      <c r="R165" s="15"/>
      <c r="S165" s="12" t="str">
        <f aca="false">IF(COUNT(Q165,R165)=2,Q165*R165,"")</f>
        <v/>
      </c>
      <c r="T165" s="13" t="str">
        <f aca="false">IF(S165="","",IF(S165&gt;=15,"Crítico",IF(S165&gt;=8,"Alto",IF(S165&gt;=4,"Medio","Bajo"))))</f>
        <v/>
      </c>
      <c r="U165" s="15"/>
      <c r="V165" s="12" t="str">
        <f aca="false">IF(OR(S165="",U165=""),"",S165*U165)</f>
        <v/>
      </c>
      <c r="W165" s="20"/>
      <c r="X165" s="13" t="str">
        <f aca="false">IF(OR(S165="",W165=""),"",IF(S165&lt;=W165,"Sí","No — escalar"))</f>
        <v/>
      </c>
      <c r="Y165" s="15"/>
      <c r="Z165" s="19"/>
      <c r="AA165" s="15"/>
      <c r="AB165" s="15"/>
      <c r="AC165" s="16"/>
      <c r="AD165" s="16"/>
      <c r="AE165" s="16"/>
      <c r="AF165" s="13" t="str">
        <f aca="true">IF(AND(AE165&lt;&gt;"",AE165&lt;TODAY(),AG165&lt;&gt;"Cerrado"),"Vencido","")</f>
        <v/>
      </c>
      <c r="AG165" s="15"/>
      <c r="AH165" s="13" t="str">
        <f aca="true">IF(A165="","",IF(OR(Q165&gt;I165,R165&gt;J165),"Incoherente: residual &gt; inherente",IF(AND(Y165="Aceptar",AB165=""),"Aceptación sin aprobador",IF(AND(Y165="Aceptar",AD165&lt;&gt;"",AD165&lt;TODAY()),"Aceptación caducada","OK"))))</f>
        <v/>
      </c>
      <c r="AI165" s="15"/>
      <c r="AJ165" s="15"/>
      <c r="AK165" s="16"/>
      <c r="AL165" s="15"/>
      <c r="AM165" s="18" t="str">
        <f aca="false">IF(OR(AK165="",AL165=""),"",EDATE(AK165,IF(AL165="Mensual",1,IF(AL165="Trimestral",3,IF(AL165="Semestral",6,12)))))</f>
        <v/>
      </c>
      <c r="AN165" s="13" t="str">
        <f aca="true">IF(AM165="","",IF(AM165&lt;TODAY(),"Vencida",IF(AM165&lt;=TODAY()+30,"Por vencer","Vigente")))</f>
        <v/>
      </c>
      <c r="AO165" s="15"/>
    </row>
    <row r="166" customFormat="false" ht="15" hidden="false" customHeight="false" outlineLevel="0" collapsed="false">
      <c r="A166" s="15"/>
      <c r="B166" s="15"/>
      <c r="C166" s="15"/>
      <c r="D166" s="15"/>
      <c r="E166" s="19"/>
      <c r="F166" s="19"/>
      <c r="G166" s="19"/>
      <c r="H166" s="15"/>
      <c r="I166" s="15"/>
      <c r="J166" s="15"/>
      <c r="K166" s="12" t="str">
        <f aca="false">IF(COUNT(I166,J166)=2,I166*J166,"")</f>
        <v/>
      </c>
      <c r="L166" s="13" t="str">
        <f aca="false">IF(K166="","",IF(K166&gt;=15,"Crítico",IF(K166&gt;=8,"Alto",IF(K166&gt;=4,"Medio","Bajo"))))</f>
        <v/>
      </c>
      <c r="M166" s="19"/>
      <c r="N166" s="15"/>
      <c r="O166" s="15"/>
      <c r="P166" s="15"/>
      <c r="Q166" s="15"/>
      <c r="R166" s="15"/>
      <c r="S166" s="12" t="str">
        <f aca="false">IF(COUNT(Q166,R166)=2,Q166*R166,"")</f>
        <v/>
      </c>
      <c r="T166" s="13" t="str">
        <f aca="false">IF(S166="","",IF(S166&gt;=15,"Crítico",IF(S166&gt;=8,"Alto",IF(S166&gt;=4,"Medio","Bajo"))))</f>
        <v/>
      </c>
      <c r="U166" s="15"/>
      <c r="V166" s="12" t="str">
        <f aca="false">IF(OR(S166="",U166=""),"",S166*U166)</f>
        <v/>
      </c>
      <c r="W166" s="20"/>
      <c r="X166" s="13" t="str">
        <f aca="false">IF(OR(S166="",W166=""),"",IF(S166&lt;=W166,"Sí","No — escalar"))</f>
        <v/>
      </c>
      <c r="Y166" s="15"/>
      <c r="Z166" s="19"/>
      <c r="AA166" s="15"/>
      <c r="AB166" s="15"/>
      <c r="AC166" s="16"/>
      <c r="AD166" s="16"/>
      <c r="AE166" s="16"/>
      <c r="AF166" s="13" t="str">
        <f aca="true">IF(AND(AE166&lt;&gt;"",AE166&lt;TODAY(),AG166&lt;&gt;"Cerrado"),"Vencido","")</f>
        <v/>
      </c>
      <c r="AG166" s="15"/>
      <c r="AH166" s="13" t="str">
        <f aca="true">IF(A166="","",IF(OR(Q166&gt;I166,R166&gt;J166),"Incoherente: residual &gt; inherente",IF(AND(Y166="Aceptar",AB166=""),"Aceptación sin aprobador",IF(AND(Y166="Aceptar",AD166&lt;&gt;"",AD166&lt;TODAY()),"Aceptación caducada","OK"))))</f>
        <v/>
      </c>
      <c r="AI166" s="15"/>
      <c r="AJ166" s="15"/>
      <c r="AK166" s="16"/>
      <c r="AL166" s="15"/>
      <c r="AM166" s="18" t="str">
        <f aca="false">IF(OR(AK166="",AL166=""),"",EDATE(AK166,IF(AL166="Mensual",1,IF(AL166="Trimestral",3,IF(AL166="Semestral",6,12)))))</f>
        <v/>
      </c>
      <c r="AN166" s="13" t="str">
        <f aca="true">IF(AM166="","",IF(AM166&lt;TODAY(),"Vencida",IF(AM166&lt;=TODAY()+30,"Por vencer","Vigente")))</f>
        <v/>
      </c>
      <c r="AO166" s="15"/>
    </row>
    <row r="167" customFormat="false" ht="15" hidden="false" customHeight="false" outlineLevel="0" collapsed="false">
      <c r="A167" s="15"/>
      <c r="B167" s="15"/>
      <c r="C167" s="15"/>
      <c r="D167" s="15"/>
      <c r="E167" s="19"/>
      <c r="F167" s="19"/>
      <c r="G167" s="19"/>
      <c r="H167" s="15"/>
      <c r="I167" s="15"/>
      <c r="J167" s="15"/>
      <c r="K167" s="12" t="str">
        <f aca="false">IF(COUNT(I167,J167)=2,I167*J167,"")</f>
        <v/>
      </c>
      <c r="L167" s="13" t="str">
        <f aca="false">IF(K167="","",IF(K167&gt;=15,"Crítico",IF(K167&gt;=8,"Alto",IF(K167&gt;=4,"Medio","Bajo"))))</f>
        <v/>
      </c>
      <c r="M167" s="19"/>
      <c r="N167" s="15"/>
      <c r="O167" s="15"/>
      <c r="P167" s="15"/>
      <c r="Q167" s="15"/>
      <c r="R167" s="15"/>
      <c r="S167" s="12" t="str">
        <f aca="false">IF(COUNT(Q167,R167)=2,Q167*R167,"")</f>
        <v/>
      </c>
      <c r="T167" s="13" t="str">
        <f aca="false">IF(S167="","",IF(S167&gt;=15,"Crítico",IF(S167&gt;=8,"Alto",IF(S167&gt;=4,"Medio","Bajo"))))</f>
        <v/>
      </c>
      <c r="U167" s="15"/>
      <c r="V167" s="12" t="str">
        <f aca="false">IF(OR(S167="",U167=""),"",S167*U167)</f>
        <v/>
      </c>
      <c r="W167" s="20"/>
      <c r="X167" s="13" t="str">
        <f aca="false">IF(OR(S167="",W167=""),"",IF(S167&lt;=W167,"Sí","No — escalar"))</f>
        <v/>
      </c>
      <c r="Y167" s="15"/>
      <c r="Z167" s="19"/>
      <c r="AA167" s="15"/>
      <c r="AB167" s="15"/>
      <c r="AC167" s="16"/>
      <c r="AD167" s="16"/>
      <c r="AE167" s="16"/>
      <c r="AF167" s="13" t="str">
        <f aca="true">IF(AND(AE167&lt;&gt;"",AE167&lt;TODAY(),AG167&lt;&gt;"Cerrado"),"Vencido","")</f>
        <v/>
      </c>
      <c r="AG167" s="15"/>
      <c r="AH167" s="13" t="str">
        <f aca="true">IF(A167="","",IF(OR(Q167&gt;I167,R167&gt;J167),"Incoherente: residual &gt; inherente",IF(AND(Y167="Aceptar",AB167=""),"Aceptación sin aprobador",IF(AND(Y167="Aceptar",AD167&lt;&gt;"",AD167&lt;TODAY()),"Aceptación caducada","OK"))))</f>
        <v/>
      </c>
      <c r="AI167" s="15"/>
      <c r="AJ167" s="15"/>
      <c r="AK167" s="16"/>
      <c r="AL167" s="15"/>
      <c r="AM167" s="18" t="str">
        <f aca="false">IF(OR(AK167="",AL167=""),"",EDATE(AK167,IF(AL167="Mensual",1,IF(AL167="Trimestral",3,IF(AL167="Semestral",6,12)))))</f>
        <v/>
      </c>
      <c r="AN167" s="13" t="str">
        <f aca="true">IF(AM167="","",IF(AM167&lt;TODAY(),"Vencida",IF(AM167&lt;=TODAY()+30,"Por vencer","Vigente")))</f>
        <v/>
      </c>
      <c r="AO167" s="15"/>
    </row>
    <row r="168" customFormat="false" ht="15" hidden="false" customHeight="false" outlineLevel="0" collapsed="false">
      <c r="A168" s="15"/>
      <c r="B168" s="15"/>
      <c r="C168" s="15"/>
      <c r="D168" s="15"/>
      <c r="E168" s="19"/>
      <c r="F168" s="19"/>
      <c r="G168" s="19"/>
      <c r="H168" s="15"/>
      <c r="I168" s="15"/>
      <c r="J168" s="15"/>
      <c r="K168" s="12" t="str">
        <f aca="false">IF(COUNT(I168,J168)=2,I168*J168,"")</f>
        <v/>
      </c>
      <c r="L168" s="13" t="str">
        <f aca="false">IF(K168="","",IF(K168&gt;=15,"Crítico",IF(K168&gt;=8,"Alto",IF(K168&gt;=4,"Medio","Bajo"))))</f>
        <v/>
      </c>
      <c r="M168" s="19"/>
      <c r="N168" s="15"/>
      <c r="O168" s="15"/>
      <c r="P168" s="15"/>
      <c r="Q168" s="15"/>
      <c r="R168" s="15"/>
      <c r="S168" s="12" t="str">
        <f aca="false">IF(COUNT(Q168,R168)=2,Q168*R168,"")</f>
        <v/>
      </c>
      <c r="T168" s="13" t="str">
        <f aca="false">IF(S168="","",IF(S168&gt;=15,"Crítico",IF(S168&gt;=8,"Alto",IF(S168&gt;=4,"Medio","Bajo"))))</f>
        <v/>
      </c>
      <c r="U168" s="15"/>
      <c r="V168" s="12" t="str">
        <f aca="false">IF(OR(S168="",U168=""),"",S168*U168)</f>
        <v/>
      </c>
      <c r="W168" s="20"/>
      <c r="X168" s="13" t="str">
        <f aca="false">IF(OR(S168="",W168=""),"",IF(S168&lt;=W168,"Sí","No — escalar"))</f>
        <v/>
      </c>
      <c r="Y168" s="15"/>
      <c r="Z168" s="19"/>
      <c r="AA168" s="15"/>
      <c r="AB168" s="15"/>
      <c r="AC168" s="16"/>
      <c r="AD168" s="16"/>
      <c r="AE168" s="16"/>
      <c r="AF168" s="13" t="str">
        <f aca="true">IF(AND(AE168&lt;&gt;"",AE168&lt;TODAY(),AG168&lt;&gt;"Cerrado"),"Vencido","")</f>
        <v/>
      </c>
      <c r="AG168" s="15"/>
      <c r="AH168" s="13" t="str">
        <f aca="true">IF(A168="","",IF(OR(Q168&gt;I168,R168&gt;J168),"Incoherente: residual &gt; inherente",IF(AND(Y168="Aceptar",AB168=""),"Aceptación sin aprobador",IF(AND(Y168="Aceptar",AD168&lt;&gt;"",AD168&lt;TODAY()),"Aceptación caducada","OK"))))</f>
        <v/>
      </c>
      <c r="AI168" s="15"/>
      <c r="AJ168" s="15"/>
      <c r="AK168" s="16"/>
      <c r="AL168" s="15"/>
      <c r="AM168" s="18" t="str">
        <f aca="false">IF(OR(AK168="",AL168=""),"",EDATE(AK168,IF(AL168="Mensual",1,IF(AL168="Trimestral",3,IF(AL168="Semestral",6,12)))))</f>
        <v/>
      </c>
      <c r="AN168" s="13" t="str">
        <f aca="true">IF(AM168="","",IF(AM168&lt;TODAY(),"Vencida",IF(AM168&lt;=TODAY()+30,"Por vencer","Vigente")))</f>
        <v/>
      </c>
      <c r="AO168" s="15"/>
    </row>
    <row r="169" customFormat="false" ht="15" hidden="false" customHeight="false" outlineLevel="0" collapsed="false">
      <c r="A169" s="15"/>
      <c r="B169" s="15"/>
      <c r="C169" s="15"/>
      <c r="D169" s="15"/>
      <c r="E169" s="19"/>
      <c r="F169" s="19"/>
      <c r="G169" s="19"/>
      <c r="H169" s="15"/>
      <c r="I169" s="15"/>
      <c r="J169" s="15"/>
      <c r="K169" s="12" t="str">
        <f aca="false">IF(COUNT(I169,J169)=2,I169*J169,"")</f>
        <v/>
      </c>
      <c r="L169" s="13" t="str">
        <f aca="false">IF(K169="","",IF(K169&gt;=15,"Crítico",IF(K169&gt;=8,"Alto",IF(K169&gt;=4,"Medio","Bajo"))))</f>
        <v/>
      </c>
      <c r="M169" s="19"/>
      <c r="N169" s="15"/>
      <c r="O169" s="15"/>
      <c r="P169" s="15"/>
      <c r="Q169" s="15"/>
      <c r="R169" s="15"/>
      <c r="S169" s="12" t="str">
        <f aca="false">IF(COUNT(Q169,R169)=2,Q169*R169,"")</f>
        <v/>
      </c>
      <c r="T169" s="13" t="str">
        <f aca="false">IF(S169="","",IF(S169&gt;=15,"Crítico",IF(S169&gt;=8,"Alto",IF(S169&gt;=4,"Medio","Bajo"))))</f>
        <v/>
      </c>
      <c r="U169" s="15"/>
      <c r="V169" s="12" t="str">
        <f aca="false">IF(OR(S169="",U169=""),"",S169*U169)</f>
        <v/>
      </c>
      <c r="W169" s="20"/>
      <c r="X169" s="13" t="str">
        <f aca="false">IF(OR(S169="",W169=""),"",IF(S169&lt;=W169,"Sí","No — escalar"))</f>
        <v/>
      </c>
      <c r="Y169" s="15"/>
      <c r="Z169" s="19"/>
      <c r="AA169" s="15"/>
      <c r="AB169" s="15"/>
      <c r="AC169" s="16"/>
      <c r="AD169" s="16"/>
      <c r="AE169" s="16"/>
      <c r="AF169" s="13" t="str">
        <f aca="true">IF(AND(AE169&lt;&gt;"",AE169&lt;TODAY(),AG169&lt;&gt;"Cerrado"),"Vencido","")</f>
        <v/>
      </c>
      <c r="AG169" s="15"/>
      <c r="AH169" s="13" t="str">
        <f aca="true">IF(A169="","",IF(OR(Q169&gt;I169,R169&gt;J169),"Incoherente: residual &gt; inherente",IF(AND(Y169="Aceptar",AB169=""),"Aceptación sin aprobador",IF(AND(Y169="Aceptar",AD169&lt;&gt;"",AD169&lt;TODAY()),"Aceptación caducada","OK"))))</f>
        <v/>
      </c>
      <c r="AI169" s="15"/>
      <c r="AJ169" s="15"/>
      <c r="AK169" s="16"/>
      <c r="AL169" s="15"/>
      <c r="AM169" s="18" t="str">
        <f aca="false">IF(OR(AK169="",AL169=""),"",EDATE(AK169,IF(AL169="Mensual",1,IF(AL169="Trimestral",3,IF(AL169="Semestral",6,12)))))</f>
        <v/>
      </c>
      <c r="AN169" s="13" t="str">
        <f aca="true">IF(AM169="","",IF(AM169&lt;TODAY(),"Vencida",IF(AM169&lt;=TODAY()+30,"Por vencer","Vigente")))</f>
        <v/>
      </c>
      <c r="AO169" s="15"/>
    </row>
    <row r="170" customFormat="false" ht="15" hidden="false" customHeight="false" outlineLevel="0" collapsed="false">
      <c r="A170" s="15"/>
      <c r="B170" s="15"/>
      <c r="C170" s="15"/>
      <c r="D170" s="15"/>
      <c r="E170" s="19"/>
      <c r="F170" s="19"/>
      <c r="G170" s="19"/>
      <c r="H170" s="15"/>
      <c r="I170" s="15"/>
      <c r="J170" s="15"/>
      <c r="K170" s="12" t="str">
        <f aca="false">IF(COUNT(I170,J170)=2,I170*J170,"")</f>
        <v/>
      </c>
      <c r="L170" s="13" t="str">
        <f aca="false">IF(K170="","",IF(K170&gt;=15,"Crítico",IF(K170&gt;=8,"Alto",IF(K170&gt;=4,"Medio","Bajo"))))</f>
        <v/>
      </c>
      <c r="M170" s="19"/>
      <c r="N170" s="15"/>
      <c r="O170" s="15"/>
      <c r="P170" s="15"/>
      <c r="Q170" s="15"/>
      <c r="R170" s="15"/>
      <c r="S170" s="12" t="str">
        <f aca="false">IF(COUNT(Q170,R170)=2,Q170*R170,"")</f>
        <v/>
      </c>
      <c r="T170" s="13" t="str">
        <f aca="false">IF(S170="","",IF(S170&gt;=15,"Crítico",IF(S170&gt;=8,"Alto",IF(S170&gt;=4,"Medio","Bajo"))))</f>
        <v/>
      </c>
      <c r="U170" s="15"/>
      <c r="V170" s="12" t="str">
        <f aca="false">IF(OR(S170="",U170=""),"",S170*U170)</f>
        <v/>
      </c>
      <c r="W170" s="20"/>
      <c r="X170" s="13" t="str">
        <f aca="false">IF(OR(S170="",W170=""),"",IF(S170&lt;=W170,"Sí","No — escalar"))</f>
        <v/>
      </c>
      <c r="Y170" s="15"/>
      <c r="Z170" s="19"/>
      <c r="AA170" s="15"/>
      <c r="AB170" s="15"/>
      <c r="AC170" s="16"/>
      <c r="AD170" s="16"/>
      <c r="AE170" s="16"/>
      <c r="AF170" s="13" t="str">
        <f aca="true">IF(AND(AE170&lt;&gt;"",AE170&lt;TODAY(),AG170&lt;&gt;"Cerrado"),"Vencido","")</f>
        <v/>
      </c>
      <c r="AG170" s="15"/>
      <c r="AH170" s="13" t="str">
        <f aca="true">IF(A170="","",IF(OR(Q170&gt;I170,R170&gt;J170),"Incoherente: residual &gt; inherente",IF(AND(Y170="Aceptar",AB170=""),"Aceptación sin aprobador",IF(AND(Y170="Aceptar",AD170&lt;&gt;"",AD170&lt;TODAY()),"Aceptación caducada","OK"))))</f>
        <v/>
      </c>
      <c r="AI170" s="15"/>
      <c r="AJ170" s="15"/>
      <c r="AK170" s="16"/>
      <c r="AL170" s="15"/>
      <c r="AM170" s="18" t="str">
        <f aca="false">IF(OR(AK170="",AL170=""),"",EDATE(AK170,IF(AL170="Mensual",1,IF(AL170="Trimestral",3,IF(AL170="Semestral",6,12)))))</f>
        <v/>
      </c>
      <c r="AN170" s="13" t="str">
        <f aca="true">IF(AM170="","",IF(AM170&lt;TODAY(),"Vencida",IF(AM170&lt;=TODAY()+30,"Por vencer","Vigente")))</f>
        <v/>
      </c>
      <c r="AO170" s="15"/>
    </row>
    <row r="171" customFormat="false" ht="15" hidden="false" customHeight="false" outlineLevel="0" collapsed="false">
      <c r="A171" s="15"/>
      <c r="B171" s="15"/>
      <c r="C171" s="15"/>
      <c r="D171" s="15"/>
      <c r="E171" s="19"/>
      <c r="F171" s="19"/>
      <c r="G171" s="19"/>
      <c r="H171" s="15"/>
      <c r="I171" s="15"/>
      <c r="J171" s="15"/>
      <c r="K171" s="12" t="str">
        <f aca="false">IF(COUNT(I171,J171)=2,I171*J171,"")</f>
        <v/>
      </c>
      <c r="L171" s="13" t="str">
        <f aca="false">IF(K171="","",IF(K171&gt;=15,"Crítico",IF(K171&gt;=8,"Alto",IF(K171&gt;=4,"Medio","Bajo"))))</f>
        <v/>
      </c>
      <c r="M171" s="19"/>
      <c r="N171" s="15"/>
      <c r="O171" s="15"/>
      <c r="P171" s="15"/>
      <c r="Q171" s="15"/>
      <c r="R171" s="15"/>
      <c r="S171" s="12" t="str">
        <f aca="false">IF(COUNT(Q171,R171)=2,Q171*R171,"")</f>
        <v/>
      </c>
      <c r="T171" s="13" t="str">
        <f aca="false">IF(S171="","",IF(S171&gt;=15,"Crítico",IF(S171&gt;=8,"Alto",IF(S171&gt;=4,"Medio","Bajo"))))</f>
        <v/>
      </c>
      <c r="U171" s="15"/>
      <c r="V171" s="12" t="str">
        <f aca="false">IF(OR(S171="",U171=""),"",S171*U171)</f>
        <v/>
      </c>
      <c r="W171" s="20"/>
      <c r="X171" s="13" t="str">
        <f aca="false">IF(OR(S171="",W171=""),"",IF(S171&lt;=W171,"Sí","No — escalar"))</f>
        <v/>
      </c>
      <c r="Y171" s="15"/>
      <c r="Z171" s="19"/>
      <c r="AA171" s="15"/>
      <c r="AB171" s="15"/>
      <c r="AC171" s="16"/>
      <c r="AD171" s="16"/>
      <c r="AE171" s="16"/>
      <c r="AF171" s="13" t="str">
        <f aca="true">IF(AND(AE171&lt;&gt;"",AE171&lt;TODAY(),AG171&lt;&gt;"Cerrado"),"Vencido","")</f>
        <v/>
      </c>
      <c r="AG171" s="15"/>
      <c r="AH171" s="13" t="str">
        <f aca="true">IF(A171="","",IF(OR(Q171&gt;I171,R171&gt;J171),"Incoherente: residual &gt; inherente",IF(AND(Y171="Aceptar",AB171=""),"Aceptación sin aprobador",IF(AND(Y171="Aceptar",AD171&lt;&gt;"",AD171&lt;TODAY()),"Aceptación caducada","OK"))))</f>
        <v/>
      </c>
      <c r="AI171" s="15"/>
      <c r="AJ171" s="15"/>
      <c r="AK171" s="16"/>
      <c r="AL171" s="15"/>
      <c r="AM171" s="18" t="str">
        <f aca="false">IF(OR(AK171="",AL171=""),"",EDATE(AK171,IF(AL171="Mensual",1,IF(AL171="Trimestral",3,IF(AL171="Semestral",6,12)))))</f>
        <v/>
      </c>
      <c r="AN171" s="13" t="str">
        <f aca="true">IF(AM171="","",IF(AM171&lt;TODAY(),"Vencida",IF(AM171&lt;=TODAY()+30,"Por vencer","Vigente")))</f>
        <v/>
      </c>
      <c r="AO171" s="15"/>
    </row>
    <row r="172" customFormat="false" ht="15" hidden="false" customHeight="false" outlineLevel="0" collapsed="false">
      <c r="A172" s="15"/>
      <c r="B172" s="15"/>
      <c r="C172" s="15"/>
      <c r="D172" s="15"/>
      <c r="E172" s="19"/>
      <c r="F172" s="19"/>
      <c r="G172" s="19"/>
      <c r="H172" s="15"/>
      <c r="I172" s="15"/>
      <c r="J172" s="15"/>
      <c r="K172" s="12" t="str">
        <f aca="false">IF(COUNT(I172,J172)=2,I172*J172,"")</f>
        <v/>
      </c>
      <c r="L172" s="13" t="str">
        <f aca="false">IF(K172="","",IF(K172&gt;=15,"Crítico",IF(K172&gt;=8,"Alto",IF(K172&gt;=4,"Medio","Bajo"))))</f>
        <v/>
      </c>
      <c r="M172" s="19"/>
      <c r="N172" s="15"/>
      <c r="O172" s="15"/>
      <c r="P172" s="15"/>
      <c r="Q172" s="15"/>
      <c r="R172" s="15"/>
      <c r="S172" s="12" t="str">
        <f aca="false">IF(COUNT(Q172,R172)=2,Q172*R172,"")</f>
        <v/>
      </c>
      <c r="T172" s="13" t="str">
        <f aca="false">IF(S172="","",IF(S172&gt;=15,"Crítico",IF(S172&gt;=8,"Alto",IF(S172&gt;=4,"Medio","Bajo"))))</f>
        <v/>
      </c>
      <c r="U172" s="15"/>
      <c r="V172" s="12" t="str">
        <f aca="false">IF(OR(S172="",U172=""),"",S172*U172)</f>
        <v/>
      </c>
      <c r="W172" s="20"/>
      <c r="X172" s="13" t="str">
        <f aca="false">IF(OR(S172="",W172=""),"",IF(S172&lt;=W172,"Sí","No — escalar"))</f>
        <v/>
      </c>
      <c r="Y172" s="15"/>
      <c r="Z172" s="19"/>
      <c r="AA172" s="15"/>
      <c r="AB172" s="15"/>
      <c r="AC172" s="16"/>
      <c r="AD172" s="16"/>
      <c r="AE172" s="16"/>
      <c r="AF172" s="13" t="str">
        <f aca="true">IF(AND(AE172&lt;&gt;"",AE172&lt;TODAY(),AG172&lt;&gt;"Cerrado"),"Vencido","")</f>
        <v/>
      </c>
      <c r="AG172" s="15"/>
      <c r="AH172" s="13" t="str">
        <f aca="true">IF(A172="","",IF(OR(Q172&gt;I172,R172&gt;J172),"Incoherente: residual &gt; inherente",IF(AND(Y172="Aceptar",AB172=""),"Aceptación sin aprobador",IF(AND(Y172="Aceptar",AD172&lt;&gt;"",AD172&lt;TODAY()),"Aceptación caducada","OK"))))</f>
        <v/>
      </c>
      <c r="AI172" s="15"/>
      <c r="AJ172" s="15"/>
      <c r="AK172" s="16"/>
      <c r="AL172" s="15"/>
      <c r="AM172" s="18" t="str">
        <f aca="false">IF(OR(AK172="",AL172=""),"",EDATE(AK172,IF(AL172="Mensual",1,IF(AL172="Trimestral",3,IF(AL172="Semestral",6,12)))))</f>
        <v/>
      </c>
      <c r="AN172" s="13" t="str">
        <f aca="true">IF(AM172="","",IF(AM172&lt;TODAY(),"Vencida",IF(AM172&lt;=TODAY()+30,"Por vencer","Vigente")))</f>
        <v/>
      </c>
      <c r="AO172" s="15"/>
    </row>
    <row r="173" customFormat="false" ht="15" hidden="false" customHeight="false" outlineLevel="0" collapsed="false">
      <c r="A173" s="15"/>
      <c r="B173" s="15"/>
      <c r="C173" s="15"/>
      <c r="D173" s="15"/>
      <c r="E173" s="19"/>
      <c r="F173" s="19"/>
      <c r="G173" s="19"/>
      <c r="H173" s="15"/>
      <c r="I173" s="15"/>
      <c r="J173" s="15"/>
      <c r="K173" s="12" t="str">
        <f aca="false">IF(COUNT(I173,J173)=2,I173*J173,"")</f>
        <v/>
      </c>
      <c r="L173" s="13" t="str">
        <f aca="false">IF(K173="","",IF(K173&gt;=15,"Crítico",IF(K173&gt;=8,"Alto",IF(K173&gt;=4,"Medio","Bajo"))))</f>
        <v/>
      </c>
      <c r="M173" s="19"/>
      <c r="N173" s="15"/>
      <c r="O173" s="15"/>
      <c r="P173" s="15"/>
      <c r="Q173" s="15"/>
      <c r="R173" s="15"/>
      <c r="S173" s="12" t="str">
        <f aca="false">IF(COUNT(Q173,R173)=2,Q173*R173,"")</f>
        <v/>
      </c>
      <c r="T173" s="13" t="str">
        <f aca="false">IF(S173="","",IF(S173&gt;=15,"Crítico",IF(S173&gt;=8,"Alto",IF(S173&gt;=4,"Medio","Bajo"))))</f>
        <v/>
      </c>
      <c r="U173" s="15"/>
      <c r="V173" s="12" t="str">
        <f aca="false">IF(OR(S173="",U173=""),"",S173*U173)</f>
        <v/>
      </c>
      <c r="W173" s="20"/>
      <c r="X173" s="13" t="str">
        <f aca="false">IF(OR(S173="",W173=""),"",IF(S173&lt;=W173,"Sí","No — escalar"))</f>
        <v/>
      </c>
      <c r="Y173" s="15"/>
      <c r="Z173" s="19"/>
      <c r="AA173" s="15"/>
      <c r="AB173" s="15"/>
      <c r="AC173" s="16"/>
      <c r="AD173" s="16"/>
      <c r="AE173" s="16"/>
      <c r="AF173" s="13" t="str">
        <f aca="true">IF(AND(AE173&lt;&gt;"",AE173&lt;TODAY(),AG173&lt;&gt;"Cerrado"),"Vencido","")</f>
        <v/>
      </c>
      <c r="AG173" s="15"/>
      <c r="AH173" s="13" t="str">
        <f aca="true">IF(A173="","",IF(OR(Q173&gt;I173,R173&gt;J173),"Incoherente: residual &gt; inherente",IF(AND(Y173="Aceptar",AB173=""),"Aceptación sin aprobador",IF(AND(Y173="Aceptar",AD173&lt;&gt;"",AD173&lt;TODAY()),"Aceptación caducada","OK"))))</f>
        <v/>
      </c>
      <c r="AI173" s="15"/>
      <c r="AJ173" s="15"/>
      <c r="AK173" s="16"/>
      <c r="AL173" s="15"/>
      <c r="AM173" s="18" t="str">
        <f aca="false">IF(OR(AK173="",AL173=""),"",EDATE(AK173,IF(AL173="Mensual",1,IF(AL173="Trimestral",3,IF(AL173="Semestral",6,12)))))</f>
        <v/>
      </c>
      <c r="AN173" s="13" t="str">
        <f aca="true">IF(AM173="","",IF(AM173&lt;TODAY(),"Vencida",IF(AM173&lt;=TODAY()+30,"Por vencer","Vigente")))</f>
        <v/>
      </c>
      <c r="AO173" s="15"/>
    </row>
    <row r="174" customFormat="false" ht="15" hidden="false" customHeight="false" outlineLevel="0" collapsed="false">
      <c r="A174" s="15"/>
      <c r="B174" s="15"/>
      <c r="C174" s="15"/>
      <c r="D174" s="15"/>
      <c r="E174" s="19"/>
      <c r="F174" s="19"/>
      <c r="G174" s="19"/>
      <c r="H174" s="15"/>
      <c r="I174" s="15"/>
      <c r="J174" s="15"/>
      <c r="K174" s="12" t="str">
        <f aca="false">IF(COUNT(I174,J174)=2,I174*J174,"")</f>
        <v/>
      </c>
      <c r="L174" s="13" t="str">
        <f aca="false">IF(K174="","",IF(K174&gt;=15,"Crítico",IF(K174&gt;=8,"Alto",IF(K174&gt;=4,"Medio","Bajo"))))</f>
        <v/>
      </c>
      <c r="M174" s="19"/>
      <c r="N174" s="15"/>
      <c r="O174" s="15"/>
      <c r="P174" s="15"/>
      <c r="Q174" s="15"/>
      <c r="R174" s="15"/>
      <c r="S174" s="12" t="str">
        <f aca="false">IF(COUNT(Q174,R174)=2,Q174*R174,"")</f>
        <v/>
      </c>
      <c r="T174" s="13" t="str">
        <f aca="false">IF(S174="","",IF(S174&gt;=15,"Crítico",IF(S174&gt;=8,"Alto",IF(S174&gt;=4,"Medio","Bajo"))))</f>
        <v/>
      </c>
      <c r="U174" s="15"/>
      <c r="V174" s="12" t="str">
        <f aca="false">IF(OR(S174="",U174=""),"",S174*U174)</f>
        <v/>
      </c>
      <c r="W174" s="20"/>
      <c r="X174" s="13" t="str">
        <f aca="false">IF(OR(S174="",W174=""),"",IF(S174&lt;=W174,"Sí","No — escalar"))</f>
        <v/>
      </c>
      <c r="Y174" s="15"/>
      <c r="Z174" s="19"/>
      <c r="AA174" s="15"/>
      <c r="AB174" s="15"/>
      <c r="AC174" s="16"/>
      <c r="AD174" s="16"/>
      <c r="AE174" s="16"/>
      <c r="AF174" s="13" t="str">
        <f aca="true">IF(AND(AE174&lt;&gt;"",AE174&lt;TODAY(),AG174&lt;&gt;"Cerrado"),"Vencido","")</f>
        <v/>
      </c>
      <c r="AG174" s="15"/>
      <c r="AH174" s="13" t="str">
        <f aca="true">IF(A174="","",IF(OR(Q174&gt;I174,R174&gt;J174),"Incoherente: residual &gt; inherente",IF(AND(Y174="Aceptar",AB174=""),"Aceptación sin aprobador",IF(AND(Y174="Aceptar",AD174&lt;&gt;"",AD174&lt;TODAY()),"Aceptación caducada","OK"))))</f>
        <v/>
      </c>
      <c r="AI174" s="15"/>
      <c r="AJ174" s="15"/>
      <c r="AK174" s="16"/>
      <c r="AL174" s="15"/>
      <c r="AM174" s="18" t="str">
        <f aca="false">IF(OR(AK174="",AL174=""),"",EDATE(AK174,IF(AL174="Mensual",1,IF(AL174="Trimestral",3,IF(AL174="Semestral",6,12)))))</f>
        <v/>
      </c>
      <c r="AN174" s="13" t="str">
        <f aca="true">IF(AM174="","",IF(AM174&lt;TODAY(),"Vencida",IF(AM174&lt;=TODAY()+30,"Por vencer","Vigente")))</f>
        <v/>
      </c>
      <c r="AO174" s="15"/>
    </row>
    <row r="175" customFormat="false" ht="15" hidden="false" customHeight="false" outlineLevel="0" collapsed="false">
      <c r="A175" s="15"/>
      <c r="B175" s="15"/>
      <c r="C175" s="15"/>
      <c r="D175" s="15"/>
      <c r="E175" s="19"/>
      <c r="F175" s="19"/>
      <c r="G175" s="19"/>
      <c r="H175" s="15"/>
      <c r="I175" s="15"/>
      <c r="J175" s="15"/>
      <c r="K175" s="12" t="str">
        <f aca="false">IF(COUNT(I175,J175)=2,I175*J175,"")</f>
        <v/>
      </c>
      <c r="L175" s="13" t="str">
        <f aca="false">IF(K175="","",IF(K175&gt;=15,"Crítico",IF(K175&gt;=8,"Alto",IF(K175&gt;=4,"Medio","Bajo"))))</f>
        <v/>
      </c>
      <c r="M175" s="19"/>
      <c r="N175" s="15"/>
      <c r="O175" s="15"/>
      <c r="P175" s="15"/>
      <c r="Q175" s="15"/>
      <c r="R175" s="15"/>
      <c r="S175" s="12" t="str">
        <f aca="false">IF(COUNT(Q175,R175)=2,Q175*R175,"")</f>
        <v/>
      </c>
      <c r="T175" s="13" t="str">
        <f aca="false">IF(S175="","",IF(S175&gt;=15,"Crítico",IF(S175&gt;=8,"Alto",IF(S175&gt;=4,"Medio","Bajo"))))</f>
        <v/>
      </c>
      <c r="U175" s="15"/>
      <c r="V175" s="12" t="str">
        <f aca="false">IF(OR(S175="",U175=""),"",S175*U175)</f>
        <v/>
      </c>
      <c r="W175" s="20"/>
      <c r="X175" s="13" t="str">
        <f aca="false">IF(OR(S175="",W175=""),"",IF(S175&lt;=W175,"Sí","No — escalar"))</f>
        <v/>
      </c>
      <c r="Y175" s="15"/>
      <c r="Z175" s="19"/>
      <c r="AA175" s="15"/>
      <c r="AB175" s="15"/>
      <c r="AC175" s="16"/>
      <c r="AD175" s="16"/>
      <c r="AE175" s="16"/>
      <c r="AF175" s="13" t="str">
        <f aca="true">IF(AND(AE175&lt;&gt;"",AE175&lt;TODAY(),AG175&lt;&gt;"Cerrado"),"Vencido","")</f>
        <v/>
      </c>
      <c r="AG175" s="15"/>
      <c r="AH175" s="13" t="str">
        <f aca="true">IF(A175="","",IF(OR(Q175&gt;I175,R175&gt;J175),"Incoherente: residual &gt; inherente",IF(AND(Y175="Aceptar",AB175=""),"Aceptación sin aprobador",IF(AND(Y175="Aceptar",AD175&lt;&gt;"",AD175&lt;TODAY()),"Aceptación caducada","OK"))))</f>
        <v/>
      </c>
      <c r="AI175" s="15"/>
      <c r="AJ175" s="15"/>
      <c r="AK175" s="16"/>
      <c r="AL175" s="15"/>
      <c r="AM175" s="18" t="str">
        <f aca="false">IF(OR(AK175="",AL175=""),"",EDATE(AK175,IF(AL175="Mensual",1,IF(AL175="Trimestral",3,IF(AL175="Semestral",6,12)))))</f>
        <v/>
      </c>
      <c r="AN175" s="13" t="str">
        <f aca="true">IF(AM175="","",IF(AM175&lt;TODAY(),"Vencida",IF(AM175&lt;=TODAY()+30,"Por vencer","Vigente")))</f>
        <v/>
      </c>
      <c r="AO175" s="15"/>
    </row>
    <row r="176" customFormat="false" ht="15" hidden="false" customHeight="false" outlineLevel="0" collapsed="false">
      <c r="A176" s="15"/>
      <c r="B176" s="15"/>
      <c r="C176" s="15"/>
      <c r="D176" s="15"/>
      <c r="E176" s="19"/>
      <c r="F176" s="19"/>
      <c r="G176" s="19"/>
      <c r="H176" s="15"/>
      <c r="I176" s="15"/>
      <c r="J176" s="15"/>
      <c r="K176" s="12" t="str">
        <f aca="false">IF(COUNT(I176,J176)=2,I176*J176,"")</f>
        <v/>
      </c>
      <c r="L176" s="13" t="str">
        <f aca="false">IF(K176="","",IF(K176&gt;=15,"Crítico",IF(K176&gt;=8,"Alto",IF(K176&gt;=4,"Medio","Bajo"))))</f>
        <v/>
      </c>
      <c r="M176" s="19"/>
      <c r="N176" s="15"/>
      <c r="O176" s="15"/>
      <c r="P176" s="15"/>
      <c r="Q176" s="15"/>
      <c r="R176" s="15"/>
      <c r="S176" s="12" t="str">
        <f aca="false">IF(COUNT(Q176,R176)=2,Q176*R176,"")</f>
        <v/>
      </c>
      <c r="T176" s="13" t="str">
        <f aca="false">IF(S176="","",IF(S176&gt;=15,"Crítico",IF(S176&gt;=8,"Alto",IF(S176&gt;=4,"Medio","Bajo"))))</f>
        <v/>
      </c>
      <c r="U176" s="15"/>
      <c r="V176" s="12" t="str">
        <f aca="false">IF(OR(S176="",U176=""),"",S176*U176)</f>
        <v/>
      </c>
      <c r="W176" s="20"/>
      <c r="X176" s="13" t="str">
        <f aca="false">IF(OR(S176="",W176=""),"",IF(S176&lt;=W176,"Sí","No — escalar"))</f>
        <v/>
      </c>
      <c r="Y176" s="15"/>
      <c r="Z176" s="19"/>
      <c r="AA176" s="15"/>
      <c r="AB176" s="15"/>
      <c r="AC176" s="16"/>
      <c r="AD176" s="16"/>
      <c r="AE176" s="16"/>
      <c r="AF176" s="13" t="str">
        <f aca="true">IF(AND(AE176&lt;&gt;"",AE176&lt;TODAY(),AG176&lt;&gt;"Cerrado"),"Vencido","")</f>
        <v/>
      </c>
      <c r="AG176" s="15"/>
      <c r="AH176" s="13" t="str">
        <f aca="true">IF(A176="","",IF(OR(Q176&gt;I176,R176&gt;J176),"Incoherente: residual &gt; inherente",IF(AND(Y176="Aceptar",AB176=""),"Aceptación sin aprobador",IF(AND(Y176="Aceptar",AD176&lt;&gt;"",AD176&lt;TODAY()),"Aceptación caducada","OK"))))</f>
        <v/>
      </c>
      <c r="AI176" s="15"/>
      <c r="AJ176" s="15"/>
      <c r="AK176" s="16"/>
      <c r="AL176" s="15"/>
      <c r="AM176" s="18" t="str">
        <f aca="false">IF(OR(AK176="",AL176=""),"",EDATE(AK176,IF(AL176="Mensual",1,IF(AL176="Trimestral",3,IF(AL176="Semestral",6,12)))))</f>
        <v/>
      </c>
      <c r="AN176" s="13" t="str">
        <f aca="true">IF(AM176="","",IF(AM176&lt;TODAY(),"Vencida",IF(AM176&lt;=TODAY()+30,"Por vencer","Vigente")))</f>
        <v/>
      </c>
      <c r="AO176" s="15"/>
    </row>
    <row r="177" customFormat="false" ht="15" hidden="false" customHeight="false" outlineLevel="0" collapsed="false">
      <c r="A177" s="15"/>
      <c r="B177" s="15"/>
      <c r="C177" s="15"/>
      <c r="D177" s="15"/>
      <c r="E177" s="19"/>
      <c r="F177" s="19"/>
      <c r="G177" s="19"/>
      <c r="H177" s="15"/>
      <c r="I177" s="15"/>
      <c r="J177" s="15"/>
      <c r="K177" s="12" t="str">
        <f aca="false">IF(COUNT(I177,J177)=2,I177*J177,"")</f>
        <v/>
      </c>
      <c r="L177" s="13" t="str">
        <f aca="false">IF(K177="","",IF(K177&gt;=15,"Crítico",IF(K177&gt;=8,"Alto",IF(K177&gt;=4,"Medio","Bajo"))))</f>
        <v/>
      </c>
      <c r="M177" s="19"/>
      <c r="N177" s="15"/>
      <c r="O177" s="15"/>
      <c r="P177" s="15"/>
      <c r="Q177" s="15"/>
      <c r="R177" s="15"/>
      <c r="S177" s="12" t="str">
        <f aca="false">IF(COUNT(Q177,R177)=2,Q177*R177,"")</f>
        <v/>
      </c>
      <c r="T177" s="13" t="str">
        <f aca="false">IF(S177="","",IF(S177&gt;=15,"Crítico",IF(S177&gt;=8,"Alto",IF(S177&gt;=4,"Medio","Bajo"))))</f>
        <v/>
      </c>
      <c r="U177" s="15"/>
      <c r="V177" s="12" t="str">
        <f aca="false">IF(OR(S177="",U177=""),"",S177*U177)</f>
        <v/>
      </c>
      <c r="W177" s="20"/>
      <c r="X177" s="13" t="str">
        <f aca="false">IF(OR(S177="",W177=""),"",IF(S177&lt;=W177,"Sí","No — escalar"))</f>
        <v/>
      </c>
      <c r="Y177" s="15"/>
      <c r="Z177" s="19"/>
      <c r="AA177" s="15"/>
      <c r="AB177" s="15"/>
      <c r="AC177" s="16"/>
      <c r="AD177" s="16"/>
      <c r="AE177" s="16"/>
      <c r="AF177" s="13" t="str">
        <f aca="true">IF(AND(AE177&lt;&gt;"",AE177&lt;TODAY(),AG177&lt;&gt;"Cerrado"),"Vencido","")</f>
        <v/>
      </c>
      <c r="AG177" s="15"/>
      <c r="AH177" s="13" t="str">
        <f aca="true">IF(A177="","",IF(OR(Q177&gt;I177,R177&gt;J177),"Incoherente: residual &gt; inherente",IF(AND(Y177="Aceptar",AB177=""),"Aceptación sin aprobador",IF(AND(Y177="Aceptar",AD177&lt;&gt;"",AD177&lt;TODAY()),"Aceptación caducada","OK"))))</f>
        <v/>
      </c>
      <c r="AI177" s="15"/>
      <c r="AJ177" s="15"/>
      <c r="AK177" s="16"/>
      <c r="AL177" s="15"/>
      <c r="AM177" s="18" t="str">
        <f aca="false">IF(OR(AK177="",AL177=""),"",EDATE(AK177,IF(AL177="Mensual",1,IF(AL177="Trimestral",3,IF(AL177="Semestral",6,12)))))</f>
        <v/>
      </c>
      <c r="AN177" s="13" t="str">
        <f aca="true">IF(AM177="","",IF(AM177&lt;TODAY(),"Vencida",IF(AM177&lt;=TODAY()+30,"Por vencer","Vigente")))</f>
        <v/>
      </c>
      <c r="AO177" s="15"/>
    </row>
    <row r="178" customFormat="false" ht="15" hidden="false" customHeight="false" outlineLevel="0" collapsed="false">
      <c r="A178" s="15"/>
      <c r="B178" s="15"/>
      <c r="C178" s="15"/>
      <c r="D178" s="15"/>
      <c r="E178" s="19"/>
      <c r="F178" s="19"/>
      <c r="G178" s="19"/>
      <c r="H178" s="15"/>
      <c r="I178" s="15"/>
      <c r="J178" s="15"/>
      <c r="K178" s="12" t="str">
        <f aca="false">IF(COUNT(I178,J178)=2,I178*J178,"")</f>
        <v/>
      </c>
      <c r="L178" s="13" t="str">
        <f aca="false">IF(K178="","",IF(K178&gt;=15,"Crítico",IF(K178&gt;=8,"Alto",IF(K178&gt;=4,"Medio","Bajo"))))</f>
        <v/>
      </c>
      <c r="M178" s="19"/>
      <c r="N178" s="15"/>
      <c r="O178" s="15"/>
      <c r="P178" s="15"/>
      <c r="Q178" s="15"/>
      <c r="R178" s="15"/>
      <c r="S178" s="12" t="str">
        <f aca="false">IF(COUNT(Q178,R178)=2,Q178*R178,"")</f>
        <v/>
      </c>
      <c r="T178" s="13" t="str">
        <f aca="false">IF(S178="","",IF(S178&gt;=15,"Crítico",IF(S178&gt;=8,"Alto",IF(S178&gt;=4,"Medio","Bajo"))))</f>
        <v/>
      </c>
      <c r="U178" s="15"/>
      <c r="V178" s="12" t="str">
        <f aca="false">IF(OR(S178="",U178=""),"",S178*U178)</f>
        <v/>
      </c>
      <c r="W178" s="20"/>
      <c r="X178" s="13" t="str">
        <f aca="false">IF(OR(S178="",W178=""),"",IF(S178&lt;=W178,"Sí","No — escalar"))</f>
        <v/>
      </c>
      <c r="Y178" s="15"/>
      <c r="Z178" s="19"/>
      <c r="AA178" s="15"/>
      <c r="AB178" s="15"/>
      <c r="AC178" s="16"/>
      <c r="AD178" s="16"/>
      <c r="AE178" s="16"/>
      <c r="AF178" s="13" t="str">
        <f aca="true">IF(AND(AE178&lt;&gt;"",AE178&lt;TODAY(),AG178&lt;&gt;"Cerrado"),"Vencido","")</f>
        <v/>
      </c>
      <c r="AG178" s="15"/>
      <c r="AH178" s="13" t="str">
        <f aca="true">IF(A178="","",IF(OR(Q178&gt;I178,R178&gt;J178),"Incoherente: residual &gt; inherente",IF(AND(Y178="Aceptar",AB178=""),"Aceptación sin aprobador",IF(AND(Y178="Aceptar",AD178&lt;&gt;"",AD178&lt;TODAY()),"Aceptación caducada","OK"))))</f>
        <v/>
      </c>
      <c r="AI178" s="15"/>
      <c r="AJ178" s="15"/>
      <c r="AK178" s="16"/>
      <c r="AL178" s="15"/>
      <c r="AM178" s="18" t="str">
        <f aca="false">IF(OR(AK178="",AL178=""),"",EDATE(AK178,IF(AL178="Mensual",1,IF(AL178="Trimestral",3,IF(AL178="Semestral",6,12)))))</f>
        <v/>
      </c>
      <c r="AN178" s="13" t="str">
        <f aca="true">IF(AM178="","",IF(AM178&lt;TODAY(),"Vencida",IF(AM178&lt;=TODAY()+30,"Por vencer","Vigente")))</f>
        <v/>
      </c>
      <c r="AO178" s="15"/>
    </row>
    <row r="179" customFormat="false" ht="15" hidden="false" customHeight="false" outlineLevel="0" collapsed="false">
      <c r="A179" s="15"/>
      <c r="B179" s="15"/>
      <c r="C179" s="15"/>
      <c r="D179" s="15"/>
      <c r="E179" s="19"/>
      <c r="F179" s="19"/>
      <c r="G179" s="19"/>
      <c r="H179" s="15"/>
      <c r="I179" s="15"/>
      <c r="J179" s="15"/>
      <c r="K179" s="12" t="str">
        <f aca="false">IF(COUNT(I179,J179)=2,I179*J179,"")</f>
        <v/>
      </c>
      <c r="L179" s="13" t="str">
        <f aca="false">IF(K179="","",IF(K179&gt;=15,"Crítico",IF(K179&gt;=8,"Alto",IF(K179&gt;=4,"Medio","Bajo"))))</f>
        <v/>
      </c>
      <c r="M179" s="19"/>
      <c r="N179" s="15"/>
      <c r="O179" s="15"/>
      <c r="P179" s="15"/>
      <c r="Q179" s="15"/>
      <c r="R179" s="15"/>
      <c r="S179" s="12" t="str">
        <f aca="false">IF(COUNT(Q179,R179)=2,Q179*R179,"")</f>
        <v/>
      </c>
      <c r="T179" s="13" t="str">
        <f aca="false">IF(S179="","",IF(S179&gt;=15,"Crítico",IF(S179&gt;=8,"Alto",IF(S179&gt;=4,"Medio","Bajo"))))</f>
        <v/>
      </c>
      <c r="U179" s="15"/>
      <c r="V179" s="12" t="str">
        <f aca="false">IF(OR(S179="",U179=""),"",S179*U179)</f>
        <v/>
      </c>
      <c r="W179" s="20"/>
      <c r="X179" s="13" t="str">
        <f aca="false">IF(OR(S179="",W179=""),"",IF(S179&lt;=W179,"Sí","No — escalar"))</f>
        <v/>
      </c>
      <c r="Y179" s="15"/>
      <c r="Z179" s="19"/>
      <c r="AA179" s="15"/>
      <c r="AB179" s="15"/>
      <c r="AC179" s="16"/>
      <c r="AD179" s="16"/>
      <c r="AE179" s="16"/>
      <c r="AF179" s="13" t="str">
        <f aca="true">IF(AND(AE179&lt;&gt;"",AE179&lt;TODAY(),AG179&lt;&gt;"Cerrado"),"Vencido","")</f>
        <v/>
      </c>
      <c r="AG179" s="15"/>
      <c r="AH179" s="13" t="str">
        <f aca="true">IF(A179="","",IF(OR(Q179&gt;I179,R179&gt;J179),"Incoherente: residual &gt; inherente",IF(AND(Y179="Aceptar",AB179=""),"Aceptación sin aprobador",IF(AND(Y179="Aceptar",AD179&lt;&gt;"",AD179&lt;TODAY()),"Aceptación caducada","OK"))))</f>
        <v/>
      </c>
      <c r="AI179" s="15"/>
      <c r="AJ179" s="15"/>
      <c r="AK179" s="16"/>
      <c r="AL179" s="15"/>
      <c r="AM179" s="18" t="str">
        <f aca="false">IF(OR(AK179="",AL179=""),"",EDATE(AK179,IF(AL179="Mensual",1,IF(AL179="Trimestral",3,IF(AL179="Semestral",6,12)))))</f>
        <v/>
      </c>
      <c r="AN179" s="13" t="str">
        <f aca="true">IF(AM179="","",IF(AM179&lt;TODAY(),"Vencida",IF(AM179&lt;=TODAY()+30,"Por vencer","Vigente")))</f>
        <v/>
      </c>
      <c r="AO179" s="15"/>
    </row>
    <row r="180" customFormat="false" ht="15" hidden="false" customHeight="false" outlineLevel="0" collapsed="false">
      <c r="A180" s="15"/>
      <c r="B180" s="15"/>
      <c r="C180" s="15"/>
      <c r="D180" s="15"/>
      <c r="E180" s="19"/>
      <c r="F180" s="19"/>
      <c r="G180" s="19"/>
      <c r="H180" s="15"/>
      <c r="I180" s="15"/>
      <c r="J180" s="15"/>
      <c r="K180" s="12" t="str">
        <f aca="false">IF(COUNT(I180,J180)=2,I180*J180,"")</f>
        <v/>
      </c>
      <c r="L180" s="13" t="str">
        <f aca="false">IF(K180="","",IF(K180&gt;=15,"Crítico",IF(K180&gt;=8,"Alto",IF(K180&gt;=4,"Medio","Bajo"))))</f>
        <v/>
      </c>
      <c r="M180" s="19"/>
      <c r="N180" s="15"/>
      <c r="O180" s="15"/>
      <c r="P180" s="15"/>
      <c r="Q180" s="15"/>
      <c r="R180" s="15"/>
      <c r="S180" s="12" t="str">
        <f aca="false">IF(COUNT(Q180,R180)=2,Q180*R180,"")</f>
        <v/>
      </c>
      <c r="T180" s="13" t="str">
        <f aca="false">IF(S180="","",IF(S180&gt;=15,"Crítico",IF(S180&gt;=8,"Alto",IF(S180&gt;=4,"Medio","Bajo"))))</f>
        <v/>
      </c>
      <c r="U180" s="15"/>
      <c r="V180" s="12" t="str">
        <f aca="false">IF(OR(S180="",U180=""),"",S180*U180)</f>
        <v/>
      </c>
      <c r="W180" s="20"/>
      <c r="X180" s="13" t="str">
        <f aca="false">IF(OR(S180="",W180=""),"",IF(S180&lt;=W180,"Sí","No — escalar"))</f>
        <v/>
      </c>
      <c r="Y180" s="15"/>
      <c r="Z180" s="19"/>
      <c r="AA180" s="15"/>
      <c r="AB180" s="15"/>
      <c r="AC180" s="16"/>
      <c r="AD180" s="16"/>
      <c r="AE180" s="16"/>
      <c r="AF180" s="13" t="str">
        <f aca="true">IF(AND(AE180&lt;&gt;"",AE180&lt;TODAY(),AG180&lt;&gt;"Cerrado"),"Vencido","")</f>
        <v/>
      </c>
      <c r="AG180" s="15"/>
      <c r="AH180" s="13" t="str">
        <f aca="true">IF(A180="","",IF(OR(Q180&gt;I180,R180&gt;J180),"Incoherente: residual &gt; inherente",IF(AND(Y180="Aceptar",AB180=""),"Aceptación sin aprobador",IF(AND(Y180="Aceptar",AD180&lt;&gt;"",AD180&lt;TODAY()),"Aceptación caducada","OK"))))</f>
        <v/>
      </c>
      <c r="AI180" s="15"/>
      <c r="AJ180" s="15"/>
      <c r="AK180" s="16"/>
      <c r="AL180" s="15"/>
      <c r="AM180" s="18" t="str">
        <f aca="false">IF(OR(AK180="",AL180=""),"",EDATE(AK180,IF(AL180="Mensual",1,IF(AL180="Trimestral",3,IF(AL180="Semestral",6,12)))))</f>
        <v/>
      </c>
      <c r="AN180" s="13" t="str">
        <f aca="true">IF(AM180="","",IF(AM180&lt;TODAY(),"Vencida",IF(AM180&lt;=TODAY()+30,"Por vencer","Vigente")))</f>
        <v/>
      </c>
      <c r="AO180" s="15"/>
    </row>
    <row r="181" customFormat="false" ht="15" hidden="false" customHeight="false" outlineLevel="0" collapsed="false">
      <c r="A181" s="15"/>
      <c r="B181" s="15"/>
      <c r="C181" s="15"/>
      <c r="D181" s="15"/>
      <c r="E181" s="19"/>
      <c r="F181" s="19"/>
      <c r="G181" s="19"/>
      <c r="H181" s="15"/>
      <c r="I181" s="15"/>
      <c r="J181" s="15"/>
      <c r="K181" s="12" t="str">
        <f aca="false">IF(COUNT(I181,J181)=2,I181*J181,"")</f>
        <v/>
      </c>
      <c r="L181" s="13" t="str">
        <f aca="false">IF(K181="","",IF(K181&gt;=15,"Crítico",IF(K181&gt;=8,"Alto",IF(K181&gt;=4,"Medio","Bajo"))))</f>
        <v/>
      </c>
      <c r="M181" s="19"/>
      <c r="N181" s="15"/>
      <c r="O181" s="15"/>
      <c r="P181" s="15"/>
      <c r="Q181" s="15"/>
      <c r="R181" s="15"/>
      <c r="S181" s="12" t="str">
        <f aca="false">IF(COUNT(Q181,R181)=2,Q181*R181,"")</f>
        <v/>
      </c>
      <c r="T181" s="13" t="str">
        <f aca="false">IF(S181="","",IF(S181&gt;=15,"Crítico",IF(S181&gt;=8,"Alto",IF(S181&gt;=4,"Medio","Bajo"))))</f>
        <v/>
      </c>
      <c r="U181" s="15"/>
      <c r="V181" s="12" t="str">
        <f aca="false">IF(OR(S181="",U181=""),"",S181*U181)</f>
        <v/>
      </c>
      <c r="W181" s="20"/>
      <c r="X181" s="13" t="str">
        <f aca="false">IF(OR(S181="",W181=""),"",IF(S181&lt;=W181,"Sí","No — escalar"))</f>
        <v/>
      </c>
      <c r="Y181" s="15"/>
      <c r="Z181" s="19"/>
      <c r="AA181" s="15"/>
      <c r="AB181" s="15"/>
      <c r="AC181" s="16"/>
      <c r="AD181" s="16"/>
      <c r="AE181" s="16"/>
      <c r="AF181" s="13" t="str">
        <f aca="true">IF(AND(AE181&lt;&gt;"",AE181&lt;TODAY(),AG181&lt;&gt;"Cerrado"),"Vencido","")</f>
        <v/>
      </c>
      <c r="AG181" s="15"/>
      <c r="AH181" s="13" t="str">
        <f aca="true">IF(A181="","",IF(OR(Q181&gt;I181,R181&gt;J181),"Incoherente: residual &gt; inherente",IF(AND(Y181="Aceptar",AB181=""),"Aceptación sin aprobador",IF(AND(Y181="Aceptar",AD181&lt;&gt;"",AD181&lt;TODAY()),"Aceptación caducada","OK"))))</f>
        <v/>
      </c>
      <c r="AI181" s="15"/>
      <c r="AJ181" s="15"/>
      <c r="AK181" s="16"/>
      <c r="AL181" s="15"/>
      <c r="AM181" s="18" t="str">
        <f aca="false">IF(OR(AK181="",AL181=""),"",EDATE(AK181,IF(AL181="Mensual",1,IF(AL181="Trimestral",3,IF(AL181="Semestral",6,12)))))</f>
        <v/>
      </c>
      <c r="AN181" s="13" t="str">
        <f aca="true">IF(AM181="","",IF(AM181&lt;TODAY(),"Vencida",IF(AM181&lt;=TODAY()+30,"Por vencer","Vigente")))</f>
        <v/>
      </c>
      <c r="AO181" s="15"/>
    </row>
    <row r="182" customFormat="false" ht="15" hidden="false" customHeight="false" outlineLevel="0" collapsed="false">
      <c r="A182" s="15"/>
      <c r="B182" s="15"/>
      <c r="C182" s="15"/>
      <c r="D182" s="15"/>
      <c r="E182" s="19"/>
      <c r="F182" s="19"/>
      <c r="G182" s="19"/>
      <c r="H182" s="15"/>
      <c r="I182" s="15"/>
      <c r="J182" s="15"/>
      <c r="K182" s="12" t="str">
        <f aca="false">IF(COUNT(I182,J182)=2,I182*J182,"")</f>
        <v/>
      </c>
      <c r="L182" s="13" t="str">
        <f aca="false">IF(K182="","",IF(K182&gt;=15,"Crítico",IF(K182&gt;=8,"Alto",IF(K182&gt;=4,"Medio","Bajo"))))</f>
        <v/>
      </c>
      <c r="M182" s="19"/>
      <c r="N182" s="15"/>
      <c r="O182" s="15"/>
      <c r="P182" s="15"/>
      <c r="Q182" s="15"/>
      <c r="R182" s="15"/>
      <c r="S182" s="12" t="str">
        <f aca="false">IF(COUNT(Q182,R182)=2,Q182*R182,"")</f>
        <v/>
      </c>
      <c r="T182" s="13" t="str">
        <f aca="false">IF(S182="","",IF(S182&gt;=15,"Crítico",IF(S182&gt;=8,"Alto",IF(S182&gt;=4,"Medio","Bajo"))))</f>
        <v/>
      </c>
      <c r="U182" s="15"/>
      <c r="V182" s="12" t="str">
        <f aca="false">IF(OR(S182="",U182=""),"",S182*U182)</f>
        <v/>
      </c>
      <c r="W182" s="20"/>
      <c r="X182" s="13" t="str">
        <f aca="false">IF(OR(S182="",W182=""),"",IF(S182&lt;=W182,"Sí","No — escalar"))</f>
        <v/>
      </c>
      <c r="Y182" s="15"/>
      <c r="Z182" s="19"/>
      <c r="AA182" s="15"/>
      <c r="AB182" s="15"/>
      <c r="AC182" s="16"/>
      <c r="AD182" s="16"/>
      <c r="AE182" s="16"/>
      <c r="AF182" s="13" t="str">
        <f aca="true">IF(AND(AE182&lt;&gt;"",AE182&lt;TODAY(),AG182&lt;&gt;"Cerrado"),"Vencido","")</f>
        <v/>
      </c>
      <c r="AG182" s="15"/>
      <c r="AH182" s="13" t="str">
        <f aca="true">IF(A182="","",IF(OR(Q182&gt;I182,R182&gt;J182),"Incoherente: residual &gt; inherente",IF(AND(Y182="Aceptar",AB182=""),"Aceptación sin aprobador",IF(AND(Y182="Aceptar",AD182&lt;&gt;"",AD182&lt;TODAY()),"Aceptación caducada","OK"))))</f>
        <v/>
      </c>
      <c r="AI182" s="15"/>
      <c r="AJ182" s="15"/>
      <c r="AK182" s="16"/>
      <c r="AL182" s="15"/>
      <c r="AM182" s="18" t="str">
        <f aca="false">IF(OR(AK182="",AL182=""),"",EDATE(AK182,IF(AL182="Mensual",1,IF(AL182="Trimestral",3,IF(AL182="Semestral",6,12)))))</f>
        <v/>
      </c>
      <c r="AN182" s="13" t="str">
        <f aca="true">IF(AM182="","",IF(AM182&lt;TODAY(),"Vencida",IF(AM182&lt;=TODAY()+30,"Por vencer","Vigente")))</f>
        <v/>
      </c>
      <c r="AO182" s="15"/>
    </row>
    <row r="183" customFormat="false" ht="15" hidden="false" customHeight="false" outlineLevel="0" collapsed="false">
      <c r="A183" s="15"/>
      <c r="B183" s="15"/>
      <c r="C183" s="15"/>
      <c r="D183" s="15"/>
      <c r="E183" s="19"/>
      <c r="F183" s="19"/>
      <c r="G183" s="19"/>
      <c r="H183" s="15"/>
      <c r="I183" s="15"/>
      <c r="J183" s="15"/>
      <c r="K183" s="12" t="str">
        <f aca="false">IF(COUNT(I183,J183)=2,I183*J183,"")</f>
        <v/>
      </c>
      <c r="L183" s="13" t="str">
        <f aca="false">IF(K183="","",IF(K183&gt;=15,"Crítico",IF(K183&gt;=8,"Alto",IF(K183&gt;=4,"Medio","Bajo"))))</f>
        <v/>
      </c>
      <c r="M183" s="19"/>
      <c r="N183" s="15"/>
      <c r="O183" s="15"/>
      <c r="P183" s="15"/>
      <c r="Q183" s="15"/>
      <c r="R183" s="15"/>
      <c r="S183" s="12" t="str">
        <f aca="false">IF(COUNT(Q183,R183)=2,Q183*R183,"")</f>
        <v/>
      </c>
      <c r="T183" s="13" t="str">
        <f aca="false">IF(S183="","",IF(S183&gt;=15,"Crítico",IF(S183&gt;=8,"Alto",IF(S183&gt;=4,"Medio","Bajo"))))</f>
        <v/>
      </c>
      <c r="U183" s="15"/>
      <c r="V183" s="12" t="str">
        <f aca="false">IF(OR(S183="",U183=""),"",S183*U183)</f>
        <v/>
      </c>
      <c r="W183" s="20"/>
      <c r="X183" s="13" t="str">
        <f aca="false">IF(OR(S183="",W183=""),"",IF(S183&lt;=W183,"Sí","No — escalar"))</f>
        <v/>
      </c>
      <c r="Y183" s="15"/>
      <c r="Z183" s="19"/>
      <c r="AA183" s="15"/>
      <c r="AB183" s="15"/>
      <c r="AC183" s="16"/>
      <c r="AD183" s="16"/>
      <c r="AE183" s="16"/>
      <c r="AF183" s="13" t="str">
        <f aca="true">IF(AND(AE183&lt;&gt;"",AE183&lt;TODAY(),AG183&lt;&gt;"Cerrado"),"Vencido","")</f>
        <v/>
      </c>
      <c r="AG183" s="15"/>
      <c r="AH183" s="13" t="str">
        <f aca="true">IF(A183="","",IF(OR(Q183&gt;I183,R183&gt;J183),"Incoherente: residual &gt; inherente",IF(AND(Y183="Aceptar",AB183=""),"Aceptación sin aprobador",IF(AND(Y183="Aceptar",AD183&lt;&gt;"",AD183&lt;TODAY()),"Aceptación caducada","OK"))))</f>
        <v/>
      </c>
      <c r="AI183" s="15"/>
      <c r="AJ183" s="15"/>
      <c r="AK183" s="16"/>
      <c r="AL183" s="15"/>
      <c r="AM183" s="18" t="str">
        <f aca="false">IF(OR(AK183="",AL183=""),"",EDATE(AK183,IF(AL183="Mensual",1,IF(AL183="Trimestral",3,IF(AL183="Semestral",6,12)))))</f>
        <v/>
      </c>
      <c r="AN183" s="13" t="str">
        <f aca="true">IF(AM183="","",IF(AM183&lt;TODAY(),"Vencida",IF(AM183&lt;=TODAY()+30,"Por vencer","Vigente")))</f>
        <v/>
      </c>
      <c r="AO183" s="15"/>
    </row>
    <row r="184" customFormat="false" ht="15" hidden="false" customHeight="false" outlineLevel="0" collapsed="false">
      <c r="A184" s="15"/>
      <c r="B184" s="15"/>
      <c r="C184" s="15"/>
      <c r="D184" s="15"/>
      <c r="E184" s="19"/>
      <c r="F184" s="19"/>
      <c r="G184" s="19"/>
      <c r="H184" s="15"/>
      <c r="I184" s="15"/>
      <c r="J184" s="15"/>
      <c r="K184" s="12" t="str">
        <f aca="false">IF(COUNT(I184,J184)=2,I184*J184,"")</f>
        <v/>
      </c>
      <c r="L184" s="13" t="str">
        <f aca="false">IF(K184="","",IF(K184&gt;=15,"Crítico",IF(K184&gt;=8,"Alto",IF(K184&gt;=4,"Medio","Bajo"))))</f>
        <v/>
      </c>
      <c r="M184" s="19"/>
      <c r="N184" s="15"/>
      <c r="O184" s="15"/>
      <c r="P184" s="15"/>
      <c r="Q184" s="15"/>
      <c r="R184" s="15"/>
      <c r="S184" s="12" t="str">
        <f aca="false">IF(COUNT(Q184,R184)=2,Q184*R184,"")</f>
        <v/>
      </c>
      <c r="T184" s="13" t="str">
        <f aca="false">IF(S184="","",IF(S184&gt;=15,"Crítico",IF(S184&gt;=8,"Alto",IF(S184&gt;=4,"Medio","Bajo"))))</f>
        <v/>
      </c>
      <c r="U184" s="15"/>
      <c r="V184" s="12" t="str">
        <f aca="false">IF(OR(S184="",U184=""),"",S184*U184)</f>
        <v/>
      </c>
      <c r="W184" s="20"/>
      <c r="X184" s="13" t="str">
        <f aca="false">IF(OR(S184="",W184=""),"",IF(S184&lt;=W184,"Sí","No — escalar"))</f>
        <v/>
      </c>
      <c r="Y184" s="15"/>
      <c r="Z184" s="19"/>
      <c r="AA184" s="15"/>
      <c r="AB184" s="15"/>
      <c r="AC184" s="16"/>
      <c r="AD184" s="16"/>
      <c r="AE184" s="16"/>
      <c r="AF184" s="13" t="str">
        <f aca="true">IF(AND(AE184&lt;&gt;"",AE184&lt;TODAY(),AG184&lt;&gt;"Cerrado"),"Vencido","")</f>
        <v/>
      </c>
      <c r="AG184" s="15"/>
      <c r="AH184" s="13" t="str">
        <f aca="true">IF(A184="","",IF(OR(Q184&gt;I184,R184&gt;J184),"Incoherente: residual &gt; inherente",IF(AND(Y184="Aceptar",AB184=""),"Aceptación sin aprobador",IF(AND(Y184="Aceptar",AD184&lt;&gt;"",AD184&lt;TODAY()),"Aceptación caducada","OK"))))</f>
        <v/>
      </c>
      <c r="AI184" s="15"/>
      <c r="AJ184" s="15"/>
      <c r="AK184" s="16"/>
      <c r="AL184" s="15"/>
      <c r="AM184" s="18" t="str">
        <f aca="false">IF(OR(AK184="",AL184=""),"",EDATE(AK184,IF(AL184="Mensual",1,IF(AL184="Trimestral",3,IF(AL184="Semestral",6,12)))))</f>
        <v/>
      </c>
      <c r="AN184" s="13" t="str">
        <f aca="true">IF(AM184="","",IF(AM184&lt;TODAY(),"Vencida",IF(AM184&lt;=TODAY()+30,"Por vencer","Vigente")))</f>
        <v/>
      </c>
      <c r="AO184" s="15"/>
    </row>
    <row r="185" customFormat="false" ht="15" hidden="false" customHeight="false" outlineLevel="0" collapsed="false">
      <c r="A185" s="15"/>
      <c r="B185" s="15"/>
      <c r="C185" s="15"/>
      <c r="D185" s="15"/>
      <c r="E185" s="19"/>
      <c r="F185" s="19"/>
      <c r="G185" s="19"/>
      <c r="H185" s="15"/>
      <c r="I185" s="15"/>
      <c r="J185" s="15"/>
      <c r="K185" s="12" t="str">
        <f aca="false">IF(COUNT(I185,J185)=2,I185*J185,"")</f>
        <v/>
      </c>
      <c r="L185" s="13" t="str">
        <f aca="false">IF(K185="","",IF(K185&gt;=15,"Crítico",IF(K185&gt;=8,"Alto",IF(K185&gt;=4,"Medio","Bajo"))))</f>
        <v/>
      </c>
      <c r="M185" s="19"/>
      <c r="N185" s="15"/>
      <c r="O185" s="15"/>
      <c r="P185" s="15"/>
      <c r="Q185" s="15"/>
      <c r="R185" s="15"/>
      <c r="S185" s="12" t="str">
        <f aca="false">IF(COUNT(Q185,R185)=2,Q185*R185,"")</f>
        <v/>
      </c>
      <c r="T185" s="13" t="str">
        <f aca="false">IF(S185="","",IF(S185&gt;=15,"Crítico",IF(S185&gt;=8,"Alto",IF(S185&gt;=4,"Medio","Bajo"))))</f>
        <v/>
      </c>
      <c r="U185" s="15"/>
      <c r="V185" s="12" t="str">
        <f aca="false">IF(OR(S185="",U185=""),"",S185*U185)</f>
        <v/>
      </c>
      <c r="W185" s="20"/>
      <c r="X185" s="13" t="str">
        <f aca="false">IF(OR(S185="",W185=""),"",IF(S185&lt;=W185,"Sí","No — escalar"))</f>
        <v/>
      </c>
      <c r="Y185" s="15"/>
      <c r="Z185" s="19"/>
      <c r="AA185" s="15"/>
      <c r="AB185" s="15"/>
      <c r="AC185" s="16"/>
      <c r="AD185" s="16"/>
      <c r="AE185" s="16"/>
      <c r="AF185" s="13" t="str">
        <f aca="true">IF(AND(AE185&lt;&gt;"",AE185&lt;TODAY(),AG185&lt;&gt;"Cerrado"),"Vencido","")</f>
        <v/>
      </c>
      <c r="AG185" s="15"/>
      <c r="AH185" s="13" t="str">
        <f aca="true">IF(A185="","",IF(OR(Q185&gt;I185,R185&gt;J185),"Incoherente: residual &gt; inherente",IF(AND(Y185="Aceptar",AB185=""),"Aceptación sin aprobador",IF(AND(Y185="Aceptar",AD185&lt;&gt;"",AD185&lt;TODAY()),"Aceptación caducada","OK"))))</f>
        <v/>
      </c>
      <c r="AI185" s="15"/>
      <c r="AJ185" s="15"/>
      <c r="AK185" s="16"/>
      <c r="AL185" s="15"/>
      <c r="AM185" s="18" t="str">
        <f aca="false">IF(OR(AK185="",AL185=""),"",EDATE(AK185,IF(AL185="Mensual",1,IF(AL185="Trimestral",3,IF(AL185="Semestral",6,12)))))</f>
        <v/>
      </c>
      <c r="AN185" s="13" t="str">
        <f aca="true">IF(AM185="","",IF(AM185&lt;TODAY(),"Vencida",IF(AM185&lt;=TODAY()+30,"Por vencer","Vigente")))</f>
        <v/>
      </c>
      <c r="AO185" s="15"/>
    </row>
    <row r="186" customFormat="false" ht="15" hidden="false" customHeight="false" outlineLevel="0" collapsed="false">
      <c r="A186" s="15"/>
      <c r="B186" s="15"/>
      <c r="C186" s="15"/>
      <c r="D186" s="15"/>
      <c r="E186" s="19"/>
      <c r="F186" s="19"/>
      <c r="G186" s="19"/>
      <c r="H186" s="15"/>
      <c r="I186" s="15"/>
      <c r="J186" s="15"/>
      <c r="K186" s="12" t="str">
        <f aca="false">IF(COUNT(I186,J186)=2,I186*J186,"")</f>
        <v/>
      </c>
      <c r="L186" s="13" t="str">
        <f aca="false">IF(K186="","",IF(K186&gt;=15,"Crítico",IF(K186&gt;=8,"Alto",IF(K186&gt;=4,"Medio","Bajo"))))</f>
        <v/>
      </c>
      <c r="M186" s="19"/>
      <c r="N186" s="15"/>
      <c r="O186" s="15"/>
      <c r="P186" s="15"/>
      <c r="Q186" s="15"/>
      <c r="R186" s="15"/>
      <c r="S186" s="12" t="str">
        <f aca="false">IF(COUNT(Q186,R186)=2,Q186*R186,"")</f>
        <v/>
      </c>
      <c r="T186" s="13" t="str">
        <f aca="false">IF(S186="","",IF(S186&gt;=15,"Crítico",IF(S186&gt;=8,"Alto",IF(S186&gt;=4,"Medio","Bajo"))))</f>
        <v/>
      </c>
      <c r="U186" s="15"/>
      <c r="V186" s="12" t="str">
        <f aca="false">IF(OR(S186="",U186=""),"",S186*U186)</f>
        <v/>
      </c>
      <c r="W186" s="20"/>
      <c r="X186" s="13" t="str">
        <f aca="false">IF(OR(S186="",W186=""),"",IF(S186&lt;=W186,"Sí","No — escalar"))</f>
        <v/>
      </c>
      <c r="Y186" s="15"/>
      <c r="Z186" s="19"/>
      <c r="AA186" s="15"/>
      <c r="AB186" s="15"/>
      <c r="AC186" s="16"/>
      <c r="AD186" s="16"/>
      <c r="AE186" s="16"/>
      <c r="AF186" s="13" t="str">
        <f aca="true">IF(AND(AE186&lt;&gt;"",AE186&lt;TODAY(),AG186&lt;&gt;"Cerrado"),"Vencido","")</f>
        <v/>
      </c>
      <c r="AG186" s="15"/>
      <c r="AH186" s="13" t="str">
        <f aca="true">IF(A186="","",IF(OR(Q186&gt;I186,R186&gt;J186),"Incoherente: residual &gt; inherente",IF(AND(Y186="Aceptar",AB186=""),"Aceptación sin aprobador",IF(AND(Y186="Aceptar",AD186&lt;&gt;"",AD186&lt;TODAY()),"Aceptación caducada","OK"))))</f>
        <v/>
      </c>
      <c r="AI186" s="15"/>
      <c r="AJ186" s="15"/>
      <c r="AK186" s="16"/>
      <c r="AL186" s="15"/>
      <c r="AM186" s="18" t="str">
        <f aca="false">IF(OR(AK186="",AL186=""),"",EDATE(AK186,IF(AL186="Mensual",1,IF(AL186="Trimestral",3,IF(AL186="Semestral",6,12)))))</f>
        <v/>
      </c>
      <c r="AN186" s="13" t="str">
        <f aca="true">IF(AM186="","",IF(AM186&lt;TODAY(),"Vencida",IF(AM186&lt;=TODAY()+30,"Por vencer","Vigente")))</f>
        <v/>
      </c>
      <c r="AO186" s="15"/>
    </row>
    <row r="187" customFormat="false" ht="15" hidden="false" customHeight="false" outlineLevel="0" collapsed="false">
      <c r="A187" s="15"/>
      <c r="B187" s="15"/>
      <c r="C187" s="15"/>
      <c r="D187" s="15"/>
      <c r="E187" s="19"/>
      <c r="F187" s="19"/>
      <c r="G187" s="19"/>
      <c r="H187" s="15"/>
      <c r="I187" s="15"/>
      <c r="J187" s="15"/>
      <c r="K187" s="12" t="str">
        <f aca="false">IF(COUNT(I187,J187)=2,I187*J187,"")</f>
        <v/>
      </c>
      <c r="L187" s="13" t="str">
        <f aca="false">IF(K187="","",IF(K187&gt;=15,"Crítico",IF(K187&gt;=8,"Alto",IF(K187&gt;=4,"Medio","Bajo"))))</f>
        <v/>
      </c>
      <c r="M187" s="19"/>
      <c r="N187" s="15"/>
      <c r="O187" s="15"/>
      <c r="P187" s="15"/>
      <c r="Q187" s="15"/>
      <c r="R187" s="15"/>
      <c r="S187" s="12" t="str">
        <f aca="false">IF(COUNT(Q187,R187)=2,Q187*R187,"")</f>
        <v/>
      </c>
      <c r="T187" s="13" t="str">
        <f aca="false">IF(S187="","",IF(S187&gt;=15,"Crítico",IF(S187&gt;=8,"Alto",IF(S187&gt;=4,"Medio","Bajo"))))</f>
        <v/>
      </c>
      <c r="U187" s="15"/>
      <c r="V187" s="12" t="str">
        <f aca="false">IF(OR(S187="",U187=""),"",S187*U187)</f>
        <v/>
      </c>
      <c r="W187" s="20"/>
      <c r="X187" s="13" t="str">
        <f aca="false">IF(OR(S187="",W187=""),"",IF(S187&lt;=W187,"Sí","No — escalar"))</f>
        <v/>
      </c>
      <c r="Y187" s="15"/>
      <c r="Z187" s="19"/>
      <c r="AA187" s="15"/>
      <c r="AB187" s="15"/>
      <c r="AC187" s="16"/>
      <c r="AD187" s="16"/>
      <c r="AE187" s="16"/>
      <c r="AF187" s="13" t="str">
        <f aca="true">IF(AND(AE187&lt;&gt;"",AE187&lt;TODAY(),AG187&lt;&gt;"Cerrado"),"Vencido","")</f>
        <v/>
      </c>
      <c r="AG187" s="15"/>
      <c r="AH187" s="13" t="str">
        <f aca="true">IF(A187="","",IF(OR(Q187&gt;I187,R187&gt;J187),"Incoherente: residual &gt; inherente",IF(AND(Y187="Aceptar",AB187=""),"Aceptación sin aprobador",IF(AND(Y187="Aceptar",AD187&lt;&gt;"",AD187&lt;TODAY()),"Aceptación caducada","OK"))))</f>
        <v/>
      </c>
      <c r="AI187" s="15"/>
      <c r="AJ187" s="15"/>
      <c r="AK187" s="16"/>
      <c r="AL187" s="15"/>
      <c r="AM187" s="18" t="str">
        <f aca="false">IF(OR(AK187="",AL187=""),"",EDATE(AK187,IF(AL187="Mensual",1,IF(AL187="Trimestral",3,IF(AL187="Semestral",6,12)))))</f>
        <v/>
      </c>
      <c r="AN187" s="13" t="str">
        <f aca="true">IF(AM187="","",IF(AM187&lt;TODAY(),"Vencida",IF(AM187&lt;=TODAY()+30,"Por vencer","Vigente")))</f>
        <v/>
      </c>
      <c r="AO187" s="15"/>
    </row>
    <row r="188" customFormat="false" ht="15" hidden="false" customHeight="false" outlineLevel="0" collapsed="false">
      <c r="A188" s="15"/>
      <c r="B188" s="15"/>
      <c r="C188" s="15"/>
      <c r="D188" s="15"/>
      <c r="E188" s="19"/>
      <c r="F188" s="19"/>
      <c r="G188" s="19"/>
      <c r="H188" s="15"/>
      <c r="I188" s="15"/>
      <c r="J188" s="15"/>
      <c r="K188" s="12" t="str">
        <f aca="false">IF(COUNT(I188,J188)=2,I188*J188,"")</f>
        <v/>
      </c>
      <c r="L188" s="13" t="str">
        <f aca="false">IF(K188="","",IF(K188&gt;=15,"Crítico",IF(K188&gt;=8,"Alto",IF(K188&gt;=4,"Medio","Bajo"))))</f>
        <v/>
      </c>
      <c r="M188" s="19"/>
      <c r="N188" s="15"/>
      <c r="O188" s="15"/>
      <c r="P188" s="15"/>
      <c r="Q188" s="15"/>
      <c r="R188" s="15"/>
      <c r="S188" s="12" t="str">
        <f aca="false">IF(COUNT(Q188,R188)=2,Q188*R188,"")</f>
        <v/>
      </c>
      <c r="T188" s="13" t="str">
        <f aca="false">IF(S188="","",IF(S188&gt;=15,"Crítico",IF(S188&gt;=8,"Alto",IF(S188&gt;=4,"Medio","Bajo"))))</f>
        <v/>
      </c>
      <c r="U188" s="15"/>
      <c r="V188" s="12" t="str">
        <f aca="false">IF(OR(S188="",U188=""),"",S188*U188)</f>
        <v/>
      </c>
      <c r="W188" s="20"/>
      <c r="X188" s="13" t="str">
        <f aca="false">IF(OR(S188="",W188=""),"",IF(S188&lt;=W188,"Sí","No — escalar"))</f>
        <v/>
      </c>
      <c r="Y188" s="15"/>
      <c r="Z188" s="19"/>
      <c r="AA188" s="15"/>
      <c r="AB188" s="15"/>
      <c r="AC188" s="16"/>
      <c r="AD188" s="16"/>
      <c r="AE188" s="16"/>
      <c r="AF188" s="13" t="str">
        <f aca="true">IF(AND(AE188&lt;&gt;"",AE188&lt;TODAY(),AG188&lt;&gt;"Cerrado"),"Vencido","")</f>
        <v/>
      </c>
      <c r="AG188" s="15"/>
      <c r="AH188" s="13" t="str">
        <f aca="true">IF(A188="","",IF(OR(Q188&gt;I188,R188&gt;J188),"Incoherente: residual &gt; inherente",IF(AND(Y188="Aceptar",AB188=""),"Aceptación sin aprobador",IF(AND(Y188="Aceptar",AD188&lt;&gt;"",AD188&lt;TODAY()),"Aceptación caducada","OK"))))</f>
        <v/>
      </c>
      <c r="AI188" s="15"/>
      <c r="AJ188" s="15"/>
      <c r="AK188" s="16"/>
      <c r="AL188" s="15"/>
      <c r="AM188" s="18" t="str">
        <f aca="false">IF(OR(AK188="",AL188=""),"",EDATE(AK188,IF(AL188="Mensual",1,IF(AL188="Trimestral",3,IF(AL188="Semestral",6,12)))))</f>
        <v/>
      </c>
      <c r="AN188" s="13" t="str">
        <f aca="true">IF(AM188="","",IF(AM188&lt;TODAY(),"Vencida",IF(AM188&lt;=TODAY()+30,"Por vencer","Vigente")))</f>
        <v/>
      </c>
      <c r="AO188" s="15"/>
    </row>
    <row r="189" customFormat="false" ht="15" hidden="false" customHeight="false" outlineLevel="0" collapsed="false">
      <c r="A189" s="15"/>
      <c r="B189" s="15"/>
      <c r="C189" s="15"/>
      <c r="D189" s="15"/>
      <c r="E189" s="19"/>
      <c r="F189" s="19"/>
      <c r="G189" s="19"/>
      <c r="H189" s="15"/>
      <c r="I189" s="15"/>
      <c r="J189" s="15"/>
      <c r="K189" s="12" t="str">
        <f aca="false">IF(COUNT(I189,J189)=2,I189*J189,"")</f>
        <v/>
      </c>
      <c r="L189" s="13" t="str">
        <f aca="false">IF(K189="","",IF(K189&gt;=15,"Crítico",IF(K189&gt;=8,"Alto",IF(K189&gt;=4,"Medio","Bajo"))))</f>
        <v/>
      </c>
      <c r="M189" s="19"/>
      <c r="N189" s="15"/>
      <c r="O189" s="15"/>
      <c r="P189" s="15"/>
      <c r="Q189" s="15"/>
      <c r="R189" s="15"/>
      <c r="S189" s="12" t="str">
        <f aca="false">IF(COUNT(Q189,R189)=2,Q189*R189,"")</f>
        <v/>
      </c>
      <c r="T189" s="13" t="str">
        <f aca="false">IF(S189="","",IF(S189&gt;=15,"Crítico",IF(S189&gt;=8,"Alto",IF(S189&gt;=4,"Medio","Bajo"))))</f>
        <v/>
      </c>
      <c r="U189" s="15"/>
      <c r="V189" s="12" t="str">
        <f aca="false">IF(OR(S189="",U189=""),"",S189*U189)</f>
        <v/>
      </c>
      <c r="W189" s="20"/>
      <c r="X189" s="13" t="str">
        <f aca="false">IF(OR(S189="",W189=""),"",IF(S189&lt;=W189,"Sí","No — escalar"))</f>
        <v/>
      </c>
      <c r="Y189" s="15"/>
      <c r="Z189" s="19"/>
      <c r="AA189" s="15"/>
      <c r="AB189" s="15"/>
      <c r="AC189" s="16"/>
      <c r="AD189" s="16"/>
      <c r="AE189" s="16"/>
      <c r="AF189" s="13" t="str">
        <f aca="true">IF(AND(AE189&lt;&gt;"",AE189&lt;TODAY(),AG189&lt;&gt;"Cerrado"),"Vencido","")</f>
        <v/>
      </c>
      <c r="AG189" s="15"/>
      <c r="AH189" s="13" t="str">
        <f aca="true">IF(A189="","",IF(OR(Q189&gt;I189,R189&gt;J189),"Incoherente: residual &gt; inherente",IF(AND(Y189="Aceptar",AB189=""),"Aceptación sin aprobador",IF(AND(Y189="Aceptar",AD189&lt;&gt;"",AD189&lt;TODAY()),"Aceptación caducada","OK"))))</f>
        <v/>
      </c>
      <c r="AI189" s="15"/>
      <c r="AJ189" s="15"/>
      <c r="AK189" s="16"/>
      <c r="AL189" s="15"/>
      <c r="AM189" s="18" t="str">
        <f aca="false">IF(OR(AK189="",AL189=""),"",EDATE(AK189,IF(AL189="Mensual",1,IF(AL189="Trimestral",3,IF(AL189="Semestral",6,12)))))</f>
        <v/>
      </c>
      <c r="AN189" s="13" t="str">
        <f aca="true">IF(AM189="","",IF(AM189&lt;TODAY(),"Vencida",IF(AM189&lt;=TODAY()+30,"Por vencer","Vigente")))</f>
        <v/>
      </c>
      <c r="AO189" s="15"/>
    </row>
    <row r="190" customFormat="false" ht="15" hidden="false" customHeight="false" outlineLevel="0" collapsed="false">
      <c r="A190" s="15"/>
      <c r="B190" s="15"/>
      <c r="C190" s="15"/>
      <c r="D190" s="15"/>
      <c r="E190" s="19"/>
      <c r="F190" s="19"/>
      <c r="G190" s="19"/>
      <c r="H190" s="15"/>
      <c r="I190" s="15"/>
      <c r="J190" s="15"/>
      <c r="K190" s="12" t="str">
        <f aca="false">IF(COUNT(I190,J190)=2,I190*J190,"")</f>
        <v/>
      </c>
      <c r="L190" s="13" t="str">
        <f aca="false">IF(K190="","",IF(K190&gt;=15,"Crítico",IF(K190&gt;=8,"Alto",IF(K190&gt;=4,"Medio","Bajo"))))</f>
        <v/>
      </c>
      <c r="M190" s="19"/>
      <c r="N190" s="15"/>
      <c r="O190" s="15"/>
      <c r="P190" s="15"/>
      <c r="Q190" s="15"/>
      <c r="R190" s="15"/>
      <c r="S190" s="12" t="str">
        <f aca="false">IF(COUNT(Q190,R190)=2,Q190*R190,"")</f>
        <v/>
      </c>
      <c r="T190" s="13" t="str">
        <f aca="false">IF(S190="","",IF(S190&gt;=15,"Crítico",IF(S190&gt;=8,"Alto",IF(S190&gt;=4,"Medio","Bajo"))))</f>
        <v/>
      </c>
      <c r="U190" s="15"/>
      <c r="V190" s="12" t="str">
        <f aca="false">IF(OR(S190="",U190=""),"",S190*U190)</f>
        <v/>
      </c>
      <c r="W190" s="20"/>
      <c r="X190" s="13" t="str">
        <f aca="false">IF(OR(S190="",W190=""),"",IF(S190&lt;=W190,"Sí","No — escalar"))</f>
        <v/>
      </c>
      <c r="Y190" s="15"/>
      <c r="Z190" s="19"/>
      <c r="AA190" s="15"/>
      <c r="AB190" s="15"/>
      <c r="AC190" s="16"/>
      <c r="AD190" s="16"/>
      <c r="AE190" s="16"/>
      <c r="AF190" s="13" t="str">
        <f aca="true">IF(AND(AE190&lt;&gt;"",AE190&lt;TODAY(),AG190&lt;&gt;"Cerrado"),"Vencido","")</f>
        <v/>
      </c>
      <c r="AG190" s="15"/>
      <c r="AH190" s="13" t="str">
        <f aca="true">IF(A190="","",IF(OR(Q190&gt;I190,R190&gt;J190),"Incoherente: residual &gt; inherente",IF(AND(Y190="Aceptar",AB190=""),"Aceptación sin aprobador",IF(AND(Y190="Aceptar",AD190&lt;&gt;"",AD190&lt;TODAY()),"Aceptación caducada","OK"))))</f>
        <v/>
      </c>
      <c r="AI190" s="15"/>
      <c r="AJ190" s="15"/>
      <c r="AK190" s="16"/>
      <c r="AL190" s="15"/>
      <c r="AM190" s="18" t="str">
        <f aca="false">IF(OR(AK190="",AL190=""),"",EDATE(AK190,IF(AL190="Mensual",1,IF(AL190="Trimestral",3,IF(AL190="Semestral",6,12)))))</f>
        <v/>
      </c>
      <c r="AN190" s="13" t="str">
        <f aca="true">IF(AM190="","",IF(AM190&lt;TODAY(),"Vencida",IF(AM190&lt;=TODAY()+30,"Por vencer","Vigente")))</f>
        <v/>
      </c>
      <c r="AO190" s="15"/>
    </row>
    <row r="191" customFormat="false" ht="15" hidden="false" customHeight="false" outlineLevel="0" collapsed="false">
      <c r="A191" s="15"/>
      <c r="B191" s="15"/>
      <c r="C191" s="15"/>
      <c r="D191" s="15"/>
      <c r="E191" s="19"/>
      <c r="F191" s="19"/>
      <c r="G191" s="19"/>
      <c r="H191" s="15"/>
      <c r="I191" s="15"/>
      <c r="J191" s="15"/>
      <c r="K191" s="12" t="str">
        <f aca="false">IF(COUNT(I191,J191)=2,I191*J191,"")</f>
        <v/>
      </c>
      <c r="L191" s="13" t="str">
        <f aca="false">IF(K191="","",IF(K191&gt;=15,"Crítico",IF(K191&gt;=8,"Alto",IF(K191&gt;=4,"Medio","Bajo"))))</f>
        <v/>
      </c>
      <c r="M191" s="19"/>
      <c r="N191" s="15"/>
      <c r="O191" s="15"/>
      <c r="P191" s="15"/>
      <c r="Q191" s="15"/>
      <c r="R191" s="15"/>
      <c r="S191" s="12" t="str">
        <f aca="false">IF(COUNT(Q191,R191)=2,Q191*R191,"")</f>
        <v/>
      </c>
      <c r="T191" s="13" t="str">
        <f aca="false">IF(S191="","",IF(S191&gt;=15,"Crítico",IF(S191&gt;=8,"Alto",IF(S191&gt;=4,"Medio","Bajo"))))</f>
        <v/>
      </c>
      <c r="U191" s="15"/>
      <c r="V191" s="12" t="str">
        <f aca="false">IF(OR(S191="",U191=""),"",S191*U191)</f>
        <v/>
      </c>
      <c r="W191" s="20"/>
      <c r="X191" s="13" t="str">
        <f aca="false">IF(OR(S191="",W191=""),"",IF(S191&lt;=W191,"Sí","No — escalar"))</f>
        <v/>
      </c>
      <c r="Y191" s="15"/>
      <c r="Z191" s="19"/>
      <c r="AA191" s="15"/>
      <c r="AB191" s="15"/>
      <c r="AC191" s="16"/>
      <c r="AD191" s="16"/>
      <c r="AE191" s="16"/>
      <c r="AF191" s="13" t="str">
        <f aca="true">IF(AND(AE191&lt;&gt;"",AE191&lt;TODAY(),AG191&lt;&gt;"Cerrado"),"Vencido","")</f>
        <v/>
      </c>
      <c r="AG191" s="15"/>
      <c r="AH191" s="13" t="str">
        <f aca="true">IF(A191="","",IF(OR(Q191&gt;I191,R191&gt;J191),"Incoherente: residual &gt; inherente",IF(AND(Y191="Aceptar",AB191=""),"Aceptación sin aprobador",IF(AND(Y191="Aceptar",AD191&lt;&gt;"",AD191&lt;TODAY()),"Aceptación caducada","OK"))))</f>
        <v/>
      </c>
      <c r="AI191" s="15"/>
      <c r="AJ191" s="15"/>
      <c r="AK191" s="16"/>
      <c r="AL191" s="15"/>
      <c r="AM191" s="18" t="str">
        <f aca="false">IF(OR(AK191="",AL191=""),"",EDATE(AK191,IF(AL191="Mensual",1,IF(AL191="Trimestral",3,IF(AL191="Semestral",6,12)))))</f>
        <v/>
      </c>
      <c r="AN191" s="13" t="str">
        <f aca="true">IF(AM191="","",IF(AM191&lt;TODAY(),"Vencida",IF(AM191&lt;=TODAY()+30,"Por vencer","Vigente")))</f>
        <v/>
      </c>
      <c r="AO191" s="15"/>
    </row>
    <row r="192" customFormat="false" ht="15" hidden="false" customHeight="false" outlineLevel="0" collapsed="false">
      <c r="A192" s="15"/>
      <c r="B192" s="15"/>
      <c r="C192" s="15"/>
      <c r="D192" s="15"/>
      <c r="E192" s="19"/>
      <c r="F192" s="19"/>
      <c r="G192" s="19"/>
      <c r="H192" s="15"/>
      <c r="I192" s="15"/>
      <c r="J192" s="15"/>
      <c r="K192" s="12" t="str">
        <f aca="false">IF(COUNT(I192,J192)=2,I192*J192,"")</f>
        <v/>
      </c>
      <c r="L192" s="13" t="str">
        <f aca="false">IF(K192="","",IF(K192&gt;=15,"Crítico",IF(K192&gt;=8,"Alto",IF(K192&gt;=4,"Medio","Bajo"))))</f>
        <v/>
      </c>
      <c r="M192" s="19"/>
      <c r="N192" s="15"/>
      <c r="O192" s="15"/>
      <c r="P192" s="15"/>
      <c r="Q192" s="15"/>
      <c r="R192" s="15"/>
      <c r="S192" s="12" t="str">
        <f aca="false">IF(COUNT(Q192,R192)=2,Q192*R192,"")</f>
        <v/>
      </c>
      <c r="T192" s="13" t="str">
        <f aca="false">IF(S192="","",IF(S192&gt;=15,"Crítico",IF(S192&gt;=8,"Alto",IF(S192&gt;=4,"Medio","Bajo"))))</f>
        <v/>
      </c>
      <c r="U192" s="15"/>
      <c r="V192" s="12" t="str">
        <f aca="false">IF(OR(S192="",U192=""),"",S192*U192)</f>
        <v/>
      </c>
      <c r="W192" s="20"/>
      <c r="X192" s="13" t="str">
        <f aca="false">IF(OR(S192="",W192=""),"",IF(S192&lt;=W192,"Sí","No — escalar"))</f>
        <v/>
      </c>
      <c r="Y192" s="15"/>
      <c r="Z192" s="19"/>
      <c r="AA192" s="15"/>
      <c r="AB192" s="15"/>
      <c r="AC192" s="16"/>
      <c r="AD192" s="16"/>
      <c r="AE192" s="16"/>
      <c r="AF192" s="13" t="str">
        <f aca="true">IF(AND(AE192&lt;&gt;"",AE192&lt;TODAY(),AG192&lt;&gt;"Cerrado"),"Vencido","")</f>
        <v/>
      </c>
      <c r="AG192" s="15"/>
      <c r="AH192" s="13" t="str">
        <f aca="true">IF(A192="","",IF(OR(Q192&gt;I192,R192&gt;J192),"Incoherente: residual &gt; inherente",IF(AND(Y192="Aceptar",AB192=""),"Aceptación sin aprobador",IF(AND(Y192="Aceptar",AD192&lt;&gt;"",AD192&lt;TODAY()),"Aceptación caducada","OK"))))</f>
        <v/>
      </c>
      <c r="AI192" s="15"/>
      <c r="AJ192" s="15"/>
      <c r="AK192" s="16"/>
      <c r="AL192" s="15"/>
      <c r="AM192" s="18" t="str">
        <f aca="false">IF(OR(AK192="",AL192=""),"",EDATE(AK192,IF(AL192="Mensual",1,IF(AL192="Trimestral",3,IF(AL192="Semestral",6,12)))))</f>
        <v/>
      </c>
      <c r="AN192" s="13" t="str">
        <f aca="true">IF(AM192="","",IF(AM192&lt;TODAY(),"Vencida",IF(AM192&lt;=TODAY()+30,"Por vencer","Vigente")))</f>
        <v/>
      </c>
      <c r="AO192" s="15"/>
    </row>
    <row r="193" customFormat="false" ht="15" hidden="false" customHeight="false" outlineLevel="0" collapsed="false">
      <c r="A193" s="15"/>
      <c r="B193" s="15"/>
      <c r="C193" s="15"/>
      <c r="D193" s="15"/>
      <c r="E193" s="19"/>
      <c r="F193" s="19"/>
      <c r="G193" s="19"/>
      <c r="H193" s="15"/>
      <c r="I193" s="15"/>
      <c r="J193" s="15"/>
      <c r="K193" s="12" t="str">
        <f aca="false">IF(COUNT(I193,J193)=2,I193*J193,"")</f>
        <v/>
      </c>
      <c r="L193" s="13" t="str">
        <f aca="false">IF(K193="","",IF(K193&gt;=15,"Crítico",IF(K193&gt;=8,"Alto",IF(K193&gt;=4,"Medio","Bajo"))))</f>
        <v/>
      </c>
      <c r="M193" s="19"/>
      <c r="N193" s="15"/>
      <c r="O193" s="15"/>
      <c r="P193" s="15"/>
      <c r="Q193" s="15"/>
      <c r="R193" s="15"/>
      <c r="S193" s="12" t="str">
        <f aca="false">IF(COUNT(Q193,R193)=2,Q193*R193,"")</f>
        <v/>
      </c>
      <c r="T193" s="13" t="str">
        <f aca="false">IF(S193="","",IF(S193&gt;=15,"Crítico",IF(S193&gt;=8,"Alto",IF(S193&gt;=4,"Medio","Bajo"))))</f>
        <v/>
      </c>
      <c r="U193" s="15"/>
      <c r="V193" s="12" t="str">
        <f aca="false">IF(OR(S193="",U193=""),"",S193*U193)</f>
        <v/>
      </c>
      <c r="W193" s="20"/>
      <c r="X193" s="13" t="str">
        <f aca="false">IF(OR(S193="",W193=""),"",IF(S193&lt;=W193,"Sí","No — escalar"))</f>
        <v/>
      </c>
      <c r="Y193" s="15"/>
      <c r="Z193" s="19"/>
      <c r="AA193" s="15"/>
      <c r="AB193" s="15"/>
      <c r="AC193" s="16"/>
      <c r="AD193" s="16"/>
      <c r="AE193" s="16"/>
      <c r="AF193" s="13" t="str">
        <f aca="true">IF(AND(AE193&lt;&gt;"",AE193&lt;TODAY(),AG193&lt;&gt;"Cerrado"),"Vencido","")</f>
        <v/>
      </c>
      <c r="AG193" s="15"/>
      <c r="AH193" s="13" t="str">
        <f aca="true">IF(A193="","",IF(OR(Q193&gt;I193,R193&gt;J193),"Incoherente: residual &gt; inherente",IF(AND(Y193="Aceptar",AB193=""),"Aceptación sin aprobador",IF(AND(Y193="Aceptar",AD193&lt;&gt;"",AD193&lt;TODAY()),"Aceptación caducada","OK"))))</f>
        <v/>
      </c>
      <c r="AI193" s="15"/>
      <c r="AJ193" s="15"/>
      <c r="AK193" s="16"/>
      <c r="AL193" s="15"/>
      <c r="AM193" s="18" t="str">
        <f aca="false">IF(OR(AK193="",AL193=""),"",EDATE(AK193,IF(AL193="Mensual",1,IF(AL193="Trimestral",3,IF(AL193="Semestral",6,12)))))</f>
        <v/>
      </c>
      <c r="AN193" s="13" t="str">
        <f aca="true">IF(AM193="","",IF(AM193&lt;TODAY(),"Vencida",IF(AM193&lt;=TODAY()+30,"Por vencer","Vigente")))</f>
        <v/>
      </c>
      <c r="AO193" s="15"/>
    </row>
    <row r="194" customFormat="false" ht="15" hidden="false" customHeight="false" outlineLevel="0" collapsed="false">
      <c r="A194" s="15"/>
      <c r="B194" s="15"/>
      <c r="C194" s="15"/>
      <c r="D194" s="15"/>
      <c r="E194" s="19"/>
      <c r="F194" s="19"/>
      <c r="G194" s="19"/>
      <c r="H194" s="15"/>
      <c r="I194" s="15"/>
      <c r="J194" s="15"/>
      <c r="K194" s="12" t="str">
        <f aca="false">IF(COUNT(I194,J194)=2,I194*J194,"")</f>
        <v/>
      </c>
      <c r="L194" s="13" t="str">
        <f aca="false">IF(K194="","",IF(K194&gt;=15,"Crítico",IF(K194&gt;=8,"Alto",IF(K194&gt;=4,"Medio","Bajo"))))</f>
        <v/>
      </c>
      <c r="M194" s="19"/>
      <c r="N194" s="15"/>
      <c r="O194" s="15"/>
      <c r="P194" s="15"/>
      <c r="Q194" s="15"/>
      <c r="R194" s="15"/>
      <c r="S194" s="12" t="str">
        <f aca="false">IF(COUNT(Q194,R194)=2,Q194*R194,"")</f>
        <v/>
      </c>
      <c r="T194" s="13" t="str">
        <f aca="false">IF(S194="","",IF(S194&gt;=15,"Crítico",IF(S194&gt;=8,"Alto",IF(S194&gt;=4,"Medio","Bajo"))))</f>
        <v/>
      </c>
      <c r="U194" s="15"/>
      <c r="V194" s="12" t="str">
        <f aca="false">IF(OR(S194="",U194=""),"",S194*U194)</f>
        <v/>
      </c>
      <c r="W194" s="20"/>
      <c r="X194" s="13" t="str">
        <f aca="false">IF(OR(S194="",W194=""),"",IF(S194&lt;=W194,"Sí","No — escalar"))</f>
        <v/>
      </c>
      <c r="Y194" s="15"/>
      <c r="Z194" s="19"/>
      <c r="AA194" s="15"/>
      <c r="AB194" s="15"/>
      <c r="AC194" s="16"/>
      <c r="AD194" s="16"/>
      <c r="AE194" s="16"/>
      <c r="AF194" s="13" t="str">
        <f aca="true">IF(AND(AE194&lt;&gt;"",AE194&lt;TODAY(),AG194&lt;&gt;"Cerrado"),"Vencido","")</f>
        <v/>
      </c>
      <c r="AG194" s="15"/>
      <c r="AH194" s="13" t="str">
        <f aca="true">IF(A194="","",IF(OR(Q194&gt;I194,R194&gt;J194),"Incoherente: residual &gt; inherente",IF(AND(Y194="Aceptar",AB194=""),"Aceptación sin aprobador",IF(AND(Y194="Aceptar",AD194&lt;&gt;"",AD194&lt;TODAY()),"Aceptación caducada","OK"))))</f>
        <v/>
      </c>
      <c r="AI194" s="15"/>
      <c r="AJ194" s="15"/>
      <c r="AK194" s="16"/>
      <c r="AL194" s="15"/>
      <c r="AM194" s="18" t="str">
        <f aca="false">IF(OR(AK194="",AL194=""),"",EDATE(AK194,IF(AL194="Mensual",1,IF(AL194="Trimestral",3,IF(AL194="Semestral",6,12)))))</f>
        <v/>
      </c>
      <c r="AN194" s="13" t="str">
        <f aca="true">IF(AM194="","",IF(AM194&lt;TODAY(),"Vencida",IF(AM194&lt;=TODAY()+30,"Por vencer","Vigente")))</f>
        <v/>
      </c>
      <c r="AO194" s="15"/>
    </row>
    <row r="195" customFormat="false" ht="15" hidden="false" customHeight="false" outlineLevel="0" collapsed="false">
      <c r="A195" s="15"/>
      <c r="B195" s="15"/>
      <c r="C195" s="15"/>
      <c r="D195" s="15"/>
      <c r="E195" s="19"/>
      <c r="F195" s="19"/>
      <c r="G195" s="19"/>
      <c r="H195" s="15"/>
      <c r="I195" s="15"/>
      <c r="J195" s="15"/>
      <c r="K195" s="12" t="str">
        <f aca="false">IF(COUNT(I195,J195)=2,I195*J195,"")</f>
        <v/>
      </c>
      <c r="L195" s="13" t="str">
        <f aca="false">IF(K195="","",IF(K195&gt;=15,"Crítico",IF(K195&gt;=8,"Alto",IF(K195&gt;=4,"Medio","Bajo"))))</f>
        <v/>
      </c>
      <c r="M195" s="19"/>
      <c r="N195" s="15"/>
      <c r="O195" s="15"/>
      <c r="P195" s="15"/>
      <c r="Q195" s="15"/>
      <c r="R195" s="15"/>
      <c r="S195" s="12" t="str">
        <f aca="false">IF(COUNT(Q195,R195)=2,Q195*R195,"")</f>
        <v/>
      </c>
      <c r="T195" s="13" t="str">
        <f aca="false">IF(S195="","",IF(S195&gt;=15,"Crítico",IF(S195&gt;=8,"Alto",IF(S195&gt;=4,"Medio","Bajo"))))</f>
        <v/>
      </c>
      <c r="U195" s="15"/>
      <c r="V195" s="12" t="str">
        <f aca="false">IF(OR(S195="",U195=""),"",S195*U195)</f>
        <v/>
      </c>
      <c r="W195" s="20"/>
      <c r="X195" s="13" t="str">
        <f aca="false">IF(OR(S195="",W195=""),"",IF(S195&lt;=W195,"Sí","No — escalar"))</f>
        <v/>
      </c>
      <c r="Y195" s="15"/>
      <c r="Z195" s="19"/>
      <c r="AA195" s="15"/>
      <c r="AB195" s="15"/>
      <c r="AC195" s="16"/>
      <c r="AD195" s="16"/>
      <c r="AE195" s="16"/>
      <c r="AF195" s="13" t="str">
        <f aca="true">IF(AND(AE195&lt;&gt;"",AE195&lt;TODAY(),AG195&lt;&gt;"Cerrado"),"Vencido","")</f>
        <v/>
      </c>
      <c r="AG195" s="15"/>
      <c r="AH195" s="13" t="str">
        <f aca="true">IF(A195="","",IF(OR(Q195&gt;I195,R195&gt;J195),"Incoherente: residual &gt; inherente",IF(AND(Y195="Aceptar",AB195=""),"Aceptación sin aprobador",IF(AND(Y195="Aceptar",AD195&lt;&gt;"",AD195&lt;TODAY()),"Aceptación caducada","OK"))))</f>
        <v/>
      </c>
      <c r="AI195" s="15"/>
      <c r="AJ195" s="15"/>
      <c r="AK195" s="16"/>
      <c r="AL195" s="15"/>
      <c r="AM195" s="18" t="str">
        <f aca="false">IF(OR(AK195="",AL195=""),"",EDATE(AK195,IF(AL195="Mensual",1,IF(AL195="Trimestral",3,IF(AL195="Semestral",6,12)))))</f>
        <v/>
      </c>
      <c r="AN195" s="13" t="str">
        <f aca="true">IF(AM195="","",IF(AM195&lt;TODAY(),"Vencida",IF(AM195&lt;=TODAY()+30,"Por vencer","Vigente")))</f>
        <v/>
      </c>
      <c r="AO195" s="15"/>
    </row>
    <row r="196" customFormat="false" ht="15" hidden="false" customHeight="false" outlineLevel="0" collapsed="false">
      <c r="A196" s="15"/>
      <c r="B196" s="15"/>
      <c r="C196" s="15"/>
      <c r="D196" s="15"/>
      <c r="E196" s="19"/>
      <c r="F196" s="19"/>
      <c r="G196" s="19"/>
      <c r="H196" s="15"/>
      <c r="I196" s="15"/>
      <c r="J196" s="15"/>
      <c r="K196" s="12" t="str">
        <f aca="false">IF(COUNT(I196,J196)=2,I196*J196,"")</f>
        <v/>
      </c>
      <c r="L196" s="13" t="str">
        <f aca="false">IF(K196="","",IF(K196&gt;=15,"Crítico",IF(K196&gt;=8,"Alto",IF(K196&gt;=4,"Medio","Bajo"))))</f>
        <v/>
      </c>
      <c r="M196" s="19"/>
      <c r="N196" s="15"/>
      <c r="O196" s="15"/>
      <c r="P196" s="15"/>
      <c r="Q196" s="15"/>
      <c r="R196" s="15"/>
      <c r="S196" s="12" t="str">
        <f aca="false">IF(COUNT(Q196,R196)=2,Q196*R196,"")</f>
        <v/>
      </c>
      <c r="T196" s="13" t="str">
        <f aca="false">IF(S196="","",IF(S196&gt;=15,"Crítico",IF(S196&gt;=8,"Alto",IF(S196&gt;=4,"Medio","Bajo"))))</f>
        <v/>
      </c>
      <c r="U196" s="15"/>
      <c r="V196" s="12" t="str">
        <f aca="false">IF(OR(S196="",U196=""),"",S196*U196)</f>
        <v/>
      </c>
      <c r="W196" s="20"/>
      <c r="X196" s="13" t="str">
        <f aca="false">IF(OR(S196="",W196=""),"",IF(S196&lt;=W196,"Sí","No — escalar"))</f>
        <v/>
      </c>
      <c r="Y196" s="15"/>
      <c r="Z196" s="19"/>
      <c r="AA196" s="15"/>
      <c r="AB196" s="15"/>
      <c r="AC196" s="16"/>
      <c r="AD196" s="16"/>
      <c r="AE196" s="16"/>
      <c r="AF196" s="13" t="str">
        <f aca="true">IF(AND(AE196&lt;&gt;"",AE196&lt;TODAY(),AG196&lt;&gt;"Cerrado"),"Vencido","")</f>
        <v/>
      </c>
      <c r="AG196" s="15"/>
      <c r="AH196" s="13" t="str">
        <f aca="true">IF(A196="","",IF(OR(Q196&gt;I196,R196&gt;J196),"Incoherente: residual &gt; inherente",IF(AND(Y196="Aceptar",AB196=""),"Aceptación sin aprobador",IF(AND(Y196="Aceptar",AD196&lt;&gt;"",AD196&lt;TODAY()),"Aceptación caducada","OK"))))</f>
        <v/>
      </c>
      <c r="AI196" s="15"/>
      <c r="AJ196" s="15"/>
      <c r="AK196" s="16"/>
      <c r="AL196" s="15"/>
      <c r="AM196" s="18" t="str">
        <f aca="false">IF(OR(AK196="",AL196=""),"",EDATE(AK196,IF(AL196="Mensual",1,IF(AL196="Trimestral",3,IF(AL196="Semestral",6,12)))))</f>
        <v/>
      </c>
      <c r="AN196" s="13" t="str">
        <f aca="true">IF(AM196="","",IF(AM196&lt;TODAY(),"Vencida",IF(AM196&lt;=TODAY()+30,"Por vencer","Vigente")))</f>
        <v/>
      </c>
      <c r="AO196" s="15"/>
    </row>
    <row r="197" customFormat="false" ht="15" hidden="false" customHeight="false" outlineLevel="0" collapsed="false">
      <c r="A197" s="15"/>
      <c r="B197" s="15"/>
      <c r="C197" s="15"/>
      <c r="D197" s="15"/>
      <c r="E197" s="19"/>
      <c r="F197" s="19"/>
      <c r="G197" s="19"/>
      <c r="H197" s="15"/>
      <c r="I197" s="15"/>
      <c r="J197" s="15"/>
      <c r="K197" s="12" t="str">
        <f aca="false">IF(COUNT(I197,J197)=2,I197*J197,"")</f>
        <v/>
      </c>
      <c r="L197" s="13" t="str">
        <f aca="false">IF(K197="","",IF(K197&gt;=15,"Crítico",IF(K197&gt;=8,"Alto",IF(K197&gt;=4,"Medio","Bajo"))))</f>
        <v/>
      </c>
      <c r="M197" s="19"/>
      <c r="N197" s="15"/>
      <c r="O197" s="15"/>
      <c r="P197" s="15"/>
      <c r="Q197" s="15"/>
      <c r="R197" s="15"/>
      <c r="S197" s="12" t="str">
        <f aca="false">IF(COUNT(Q197,R197)=2,Q197*R197,"")</f>
        <v/>
      </c>
      <c r="T197" s="13" t="str">
        <f aca="false">IF(S197="","",IF(S197&gt;=15,"Crítico",IF(S197&gt;=8,"Alto",IF(S197&gt;=4,"Medio","Bajo"))))</f>
        <v/>
      </c>
      <c r="U197" s="15"/>
      <c r="V197" s="12" t="str">
        <f aca="false">IF(OR(S197="",U197=""),"",S197*U197)</f>
        <v/>
      </c>
      <c r="W197" s="20"/>
      <c r="X197" s="13" t="str">
        <f aca="false">IF(OR(S197="",W197=""),"",IF(S197&lt;=W197,"Sí","No — escalar"))</f>
        <v/>
      </c>
      <c r="Y197" s="15"/>
      <c r="Z197" s="19"/>
      <c r="AA197" s="15"/>
      <c r="AB197" s="15"/>
      <c r="AC197" s="16"/>
      <c r="AD197" s="16"/>
      <c r="AE197" s="16"/>
      <c r="AF197" s="13" t="str">
        <f aca="true">IF(AND(AE197&lt;&gt;"",AE197&lt;TODAY(),AG197&lt;&gt;"Cerrado"),"Vencido","")</f>
        <v/>
      </c>
      <c r="AG197" s="15"/>
      <c r="AH197" s="13" t="str">
        <f aca="true">IF(A197="","",IF(OR(Q197&gt;I197,R197&gt;J197),"Incoherente: residual &gt; inherente",IF(AND(Y197="Aceptar",AB197=""),"Aceptación sin aprobador",IF(AND(Y197="Aceptar",AD197&lt;&gt;"",AD197&lt;TODAY()),"Aceptación caducada","OK"))))</f>
        <v/>
      </c>
      <c r="AI197" s="15"/>
      <c r="AJ197" s="15"/>
      <c r="AK197" s="16"/>
      <c r="AL197" s="15"/>
      <c r="AM197" s="18" t="str">
        <f aca="false">IF(OR(AK197="",AL197=""),"",EDATE(AK197,IF(AL197="Mensual",1,IF(AL197="Trimestral",3,IF(AL197="Semestral",6,12)))))</f>
        <v/>
      </c>
      <c r="AN197" s="13" t="str">
        <f aca="true">IF(AM197="","",IF(AM197&lt;TODAY(),"Vencida",IF(AM197&lt;=TODAY()+30,"Por vencer","Vigente")))</f>
        <v/>
      </c>
      <c r="AO197" s="15"/>
    </row>
    <row r="198" customFormat="false" ht="15" hidden="false" customHeight="false" outlineLevel="0" collapsed="false">
      <c r="A198" s="15"/>
      <c r="B198" s="15"/>
      <c r="C198" s="15"/>
      <c r="D198" s="15"/>
      <c r="E198" s="19"/>
      <c r="F198" s="19"/>
      <c r="G198" s="19"/>
      <c r="H198" s="15"/>
      <c r="I198" s="15"/>
      <c r="J198" s="15"/>
      <c r="K198" s="12" t="str">
        <f aca="false">IF(COUNT(I198,J198)=2,I198*J198,"")</f>
        <v/>
      </c>
      <c r="L198" s="13" t="str">
        <f aca="false">IF(K198="","",IF(K198&gt;=15,"Crítico",IF(K198&gt;=8,"Alto",IF(K198&gt;=4,"Medio","Bajo"))))</f>
        <v/>
      </c>
      <c r="M198" s="19"/>
      <c r="N198" s="15"/>
      <c r="O198" s="15"/>
      <c r="P198" s="15"/>
      <c r="Q198" s="15"/>
      <c r="R198" s="15"/>
      <c r="S198" s="12" t="str">
        <f aca="false">IF(COUNT(Q198,R198)=2,Q198*R198,"")</f>
        <v/>
      </c>
      <c r="T198" s="13" t="str">
        <f aca="false">IF(S198="","",IF(S198&gt;=15,"Crítico",IF(S198&gt;=8,"Alto",IF(S198&gt;=4,"Medio","Bajo"))))</f>
        <v/>
      </c>
      <c r="U198" s="15"/>
      <c r="V198" s="12" t="str">
        <f aca="false">IF(OR(S198="",U198=""),"",S198*U198)</f>
        <v/>
      </c>
      <c r="W198" s="20"/>
      <c r="X198" s="13" t="str">
        <f aca="false">IF(OR(S198="",W198=""),"",IF(S198&lt;=W198,"Sí","No — escalar"))</f>
        <v/>
      </c>
      <c r="Y198" s="15"/>
      <c r="Z198" s="19"/>
      <c r="AA198" s="15"/>
      <c r="AB198" s="15"/>
      <c r="AC198" s="16"/>
      <c r="AD198" s="16"/>
      <c r="AE198" s="16"/>
      <c r="AF198" s="13" t="str">
        <f aca="true">IF(AND(AE198&lt;&gt;"",AE198&lt;TODAY(),AG198&lt;&gt;"Cerrado"),"Vencido","")</f>
        <v/>
      </c>
      <c r="AG198" s="15"/>
      <c r="AH198" s="13" t="str">
        <f aca="true">IF(A198="","",IF(OR(Q198&gt;I198,R198&gt;J198),"Incoherente: residual &gt; inherente",IF(AND(Y198="Aceptar",AB198=""),"Aceptación sin aprobador",IF(AND(Y198="Aceptar",AD198&lt;&gt;"",AD198&lt;TODAY()),"Aceptación caducada","OK"))))</f>
        <v/>
      </c>
      <c r="AI198" s="15"/>
      <c r="AJ198" s="15"/>
      <c r="AK198" s="16"/>
      <c r="AL198" s="15"/>
      <c r="AM198" s="18" t="str">
        <f aca="false">IF(OR(AK198="",AL198=""),"",EDATE(AK198,IF(AL198="Mensual",1,IF(AL198="Trimestral",3,IF(AL198="Semestral",6,12)))))</f>
        <v/>
      </c>
      <c r="AN198" s="13" t="str">
        <f aca="true">IF(AM198="","",IF(AM198&lt;TODAY(),"Vencida",IF(AM198&lt;=TODAY()+30,"Por vencer","Vigente")))</f>
        <v/>
      </c>
      <c r="AO198" s="15"/>
    </row>
    <row r="199" customFormat="false" ht="15" hidden="false" customHeight="false" outlineLevel="0" collapsed="false">
      <c r="A199" s="15"/>
      <c r="B199" s="15"/>
      <c r="C199" s="15"/>
      <c r="D199" s="15"/>
      <c r="E199" s="19"/>
      <c r="F199" s="19"/>
      <c r="G199" s="19"/>
      <c r="H199" s="15"/>
      <c r="I199" s="15"/>
      <c r="J199" s="15"/>
      <c r="K199" s="12" t="str">
        <f aca="false">IF(COUNT(I199,J199)=2,I199*J199,"")</f>
        <v/>
      </c>
      <c r="L199" s="13" t="str">
        <f aca="false">IF(K199="","",IF(K199&gt;=15,"Crítico",IF(K199&gt;=8,"Alto",IF(K199&gt;=4,"Medio","Bajo"))))</f>
        <v/>
      </c>
      <c r="M199" s="19"/>
      <c r="N199" s="15"/>
      <c r="O199" s="15"/>
      <c r="P199" s="15"/>
      <c r="Q199" s="15"/>
      <c r="R199" s="15"/>
      <c r="S199" s="12" t="str">
        <f aca="false">IF(COUNT(Q199,R199)=2,Q199*R199,"")</f>
        <v/>
      </c>
      <c r="T199" s="13" t="str">
        <f aca="false">IF(S199="","",IF(S199&gt;=15,"Crítico",IF(S199&gt;=8,"Alto",IF(S199&gt;=4,"Medio","Bajo"))))</f>
        <v/>
      </c>
      <c r="U199" s="15"/>
      <c r="V199" s="12" t="str">
        <f aca="false">IF(OR(S199="",U199=""),"",S199*U199)</f>
        <v/>
      </c>
      <c r="W199" s="20"/>
      <c r="X199" s="13" t="str">
        <f aca="false">IF(OR(S199="",W199=""),"",IF(S199&lt;=W199,"Sí","No — escalar"))</f>
        <v/>
      </c>
      <c r="Y199" s="15"/>
      <c r="Z199" s="19"/>
      <c r="AA199" s="15"/>
      <c r="AB199" s="15"/>
      <c r="AC199" s="16"/>
      <c r="AD199" s="16"/>
      <c r="AE199" s="16"/>
      <c r="AF199" s="13" t="str">
        <f aca="true">IF(AND(AE199&lt;&gt;"",AE199&lt;TODAY(),AG199&lt;&gt;"Cerrado"),"Vencido","")</f>
        <v/>
      </c>
      <c r="AG199" s="15"/>
      <c r="AH199" s="13" t="str">
        <f aca="true">IF(A199="","",IF(OR(Q199&gt;I199,R199&gt;J199),"Incoherente: residual &gt; inherente",IF(AND(Y199="Aceptar",AB199=""),"Aceptación sin aprobador",IF(AND(Y199="Aceptar",AD199&lt;&gt;"",AD199&lt;TODAY()),"Aceptación caducada","OK"))))</f>
        <v/>
      </c>
      <c r="AI199" s="15"/>
      <c r="AJ199" s="15"/>
      <c r="AK199" s="16"/>
      <c r="AL199" s="15"/>
      <c r="AM199" s="18" t="str">
        <f aca="false">IF(OR(AK199="",AL199=""),"",EDATE(AK199,IF(AL199="Mensual",1,IF(AL199="Trimestral",3,IF(AL199="Semestral",6,12)))))</f>
        <v/>
      </c>
      <c r="AN199" s="13" t="str">
        <f aca="true">IF(AM199="","",IF(AM199&lt;TODAY(),"Vencida",IF(AM199&lt;=TODAY()+30,"Por vencer","Vigente")))</f>
        <v/>
      </c>
      <c r="AO199" s="15"/>
    </row>
    <row r="200" customFormat="false" ht="15" hidden="false" customHeight="false" outlineLevel="0" collapsed="false">
      <c r="A200" s="15"/>
      <c r="B200" s="15"/>
      <c r="C200" s="15"/>
      <c r="D200" s="15"/>
      <c r="E200" s="19"/>
      <c r="F200" s="19"/>
      <c r="G200" s="19"/>
      <c r="H200" s="15"/>
      <c r="I200" s="15"/>
      <c r="J200" s="15"/>
      <c r="K200" s="12" t="str">
        <f aca="false">IF(COUNT(I200,J200)=2,I200*J200,"")</f>
        <v/>
      </c>
      <c r="L200" s="13" t="str">
        <f aca="false">IF(K200="","",IF(K200&gt;=15,"Crítico",IF(K200&gt;=8,"Alto",IF(K200&gt;=4,"Medio","Bajo"))))</f>
        <v/>
      </c>
      <c r="M200" s="19"/>
      <c r="N200" s="15"/>
      <c r="O200" s="15"/>
      <c r="P200" s="15"/>
      <c r="Q200" s="15"/>
      <c r="R200" s="15"/>
      <c r="S200" s="12" t="str">
        <f aca="false">IF(COUNT(Q200,R200)=2,Q200*R200,"")</f>
        <v/>
      </c>
      <c r="T200" s="13" t="str">
        <f aca="false">IF(S200="","",IF(S200&gt;=15,"Crítico",IF(S200&gt;=8,"Alto",IF(S200&gt;=4,"Medio","Bajo"))))</f>
        <v/>
      </c>
      <c r="U200" s="15"/>
      <c r="V200" s="12" t="str">
        <f aca="false">IF(OR(S200="",U200=""),"",S200*U200)</f>
        <v/>
      </c>
      <c r="W200" s="20"/>
      <c r="X200" s="13" t="str">
        <f aca="false">IF(OR(S200="",W200=""),"",IF(S200&lt;=W200,"Sí","No — escalar"))</f>
        <v/>
      </c>
      <c r="Y200" s="15"/>
      <c r="Z200" s="19"/>
      <c r="AA200" s="15"/>
      <c r="AB200" s="15"/>
      <c r="AC200" s="16"/>
      <c r="AD200" s="16"/>
      <c r="AE200" s="16"/>
      <c r="AF200" s="13" t="str">
        <f aca="true">IF(AND(AE200&lt;&gt;"",AE200&lt;TODAY(),AG200&lt;&gt;"Cerrado"),"Vencido","")</f>
        <v/>
      </c>
      <c r="AG200" s="15"/>
      <c r="AH200" s="13" t="str">
        <f aca="true">IF(A200="","",IF(OR(Q200&gt;I200,R200&gt;J200),"Incoherente: residual &gt; inherente",IF(AND(Y200="Aceptar",AB200=""),"Aceptación sin aprobador",IF(AND(Y200="Aceptar",AD200&lt;&gt;"",AD200&lt;TODAY()),"Aceptación caducada","OK"))))</f>
        <v/>
      </c>
      <c r="AI200" s="15"/>
      <c r="AJ200" s="15"/>
      <c r="AK200" s="16"/>
      <c r="AL200" s="15"/>
      <c r="AM200" s="18" t="str">
        <f aca="false">IF(OR(AK200="",AL200=""),"",EDATE(AK200,IF(AL200="Mensual",1,IF(AL200="Trimestral",3,IF(AL200="Semestral",6,12)))))</f>
        <v/>
      </c>
      <c r="AN200" s="13" t="str">
        <f aca="true">IF(AM200="","",IF(AM200&lt;TODAY(),"Vencida",IF(AM200&lt;=TODAY()+30,"Por vencer","Vigente")))</f>
        <v/>
      </c>
      <c r="AO200" s="15"/>
    </row>
    <row r="201" customFormat="false" ht="15" hidden="false" customHeight="false" outlineLevel="0" collapsed="false">
      <c r="A201" s="15"/>
      <c r="B201" s="15"/>
      <c r="C201" s="15"/>
      <c r="D201" s="15"/>
      <c r="E201" s="19"/>
      <c r="F201" s="19"/>
      <c r="G201" s="19"/>
      <c r="H201" s="15"/>
      <c r="I201" s="15"/>
      <c r="J201" s="15"/>
      <c r="K201" s="12" t="str">
        <f aca="false">IF(COUNT(I201,J201)=2,I201*J201,"")</f>
        <v/>
      </c>
      <c r="L201" s="13" t="str">
        <f aca="false">IF(K201="","",IF(K201&gt;=15,"Crítico",IF(K201&gt;=8,"Alto",IF(K201&gt;=4,"Medio","Bajo"))))</f>
        <v/>
      </c>
      <c r="M201" s="19"/>
      <c r="N201" s="15"/>
      <c r="O201" s="15"/>
      <c r="P201" s="15"/>
      <c r="Q201" s="15"/>
      <c r="R201" s="15"/>
      <c r="S201" s="12" t="str">
        <f aca="false">IF(COUNT(Q201,R201)=2,Q201*R201,"")</f>
        <v/>
      </c>
      <c r="T201" s="13" t="str">
        <f aca="false">IF(S201="","",IF(S201&gt;=15,"Crítico",IF(S201&gt;=8,"Alto",IF(S201&gt;=4,"Medio","Bajo"))))</f>
        <v/>
      </c>
      <c r="U201" s="15"/>
      <c r="V201" s="12" t="str">
        <f aca="false">IF(OR(S201="",U201=""),"",S201*U201)</f>
        <v/>
      </c>
      <c r="W201" s="20"/>
      <c r="X201" s="13" t="str">
        <f aca="false">IF(OR(S201="",W201=""),"",IF(S201&lt;=W201,"Sí","No — escalar"))</f>
        <v/>
      </c>
      <c r="Y201" s="15"/>
      <c r="Z201" s="19"/>
      <c r="AA201" s="15"/>
      <c r="AB201" s="15"/>
      <c r="AC201" s="16"/>
      <c r="AD201" s="16"/>
      <c r="AE201" s="16"/>
      <c r="AF201" s="13" t="str">
        <f aca="true">IF(AND(AE201&lt;&gt;"",AE201&lt;TODAY(),AG201&lt;&gt;"Cerrado"),"Vencido","")</f>
        <v/>
      </c>
      <c r="AG201" s="15"/>
      <c r="AH201" s="13" t="str">
        <f aca="true">IF(A201="","",IF(OR(Q201&gt;I201,R201&gt;J201),"Incoherente: residual &gt; inherente",IF(AND(Y201="Aceptar",AB201=""),"Aceptación sin aprobador",IF(AND(Y201="Aceptar",AD201&lt;&gt;"",AD201&lt;TODAY()),"Aceptación caducada","OK"))))</f>
        <v/>
      </c>
      <c r="AI201" s="15"/>
      <c r="AJ201" s="15"/>
      <c r="AK201" s="16"/>
      <c r="AL201" s="15"/>
      <c r="AM201" s="18" t="str">
        <f aca="false">IF(OR(AK201="",AL201=""),"",EDATE(AK201,IF(AL201="Mensual",1,IF(AL201="Trimestral",3,IF(AL201="Semestral",6,12)))))</f>
        <v/>
      </c>
      <c r="AN201" s="13" t="str">
        <f aca="true">IF(AM201="","",IF(AM201&lt;TODAY(),"Vencida",IF(AM201&lt;=TODAY()+30,"Por vencer","Vigente")))</f>
        <v/>
      </c>
      <c r="AO201" s="15"/>
    </row>
    <row r="202" customFormat="false" ht="15" hidden="false" customHeight="false" outlineLevel="0" collapsed="false">
      <c r="A202" s="15"/>
      <c r="B202" s="15"/>
      <c r="C202" s="15"/>
      <c r="D202" s="15"/>
      <c r="E202" s="19"/>
      <c r="F202" s="19"/>
      <c r="G202" s="19"/>
      <c r="H202" s="15"/>
      <c r="I202" s="15"/>
      <c r="J202" s="15"/>
      <c r="K202" s="12" t="str">
        <f aca="false">IF(COUNT(I202,J202)=2,I202*J202,"")</f>
        <v/>
      </c>
      <c r="L202" s="13" t="str">
        <f aca="false">IF(K202="","",IF(K202&gt;=15,"Crítico",IF(K202&gt;=8,"Alto",IF(K202&gt;=4,"Medio","Bajo"))))</f>
        <v/>
      </c>
      <c r="M202" s="19"/>
      <c r="N202" s="15"/>
      <c r="O202" s="15"/>
      <c r="P202" s="15"/>
      <c r="Q202" s="15"/>
      <c r="R202" s="15"/>
      <c r="S202" s="12" t="str">
        <f aca="false">IF(COUNT(Q202,R202)=2,Q202*R202,"")</f>
        <v/>
      </c>
      <c r="T202" s="13" t="str">
        <f aca="false">IF(S202="","",IF(S202&gt;=15,"Crítico",IF(S202&gt;=8,"Alto",IF(S202&gt;=4,"Medio","Bajo"))))</f>
        <v/>
      </c>
      <c r="U202" s="15"/>
      <c r="V202" s="12" t="str">
        <f aca="false">IF(OR(S202="",U202=""),"",S202*U202)</f>
        <v/>
      </c>
      <c r="W202" s="20"/>
      <c r="X202" s="13" t="str">
        <f aca="false">IF(OR(S202="",W202=""),"",IF(S202&lt;=W202,"Sí","No — escalar"))</f>
        <v/>
      </c>
      <c r="Y202" s="15"/>
      <c r="Z202" s="19"/>
      <c r="AA202" s="15"/>
      <c r="AB202" s="15"/>
      <c r="AC202" s="16"/>
      <c r="AD202" s="16"/>
      <c r="AE202" s="16"/>
      <c r="AF202" s="13" t="str">
        <f aca="true">IF(AND(AE202&lt;&gt;"",AE202&lt;TODAY(),AG202&lt;&gt;"Cerrado"),"Vencido","")</f>
        <v/>
      </c>
      <c r="AG202" s="15"/>
      <c r="AH202" s="13" t="str">
        <f aca="true">IF(A202="","",IF(OR(Q202&gt;I202,R202&gt;J202),"Incoherente: residual &gt; inherente",IF(AND(Y202="Aceptar",AB202=""),"Aceptación sin aprobador",IF(AND(Y202="Aceptar",AD202&lt;&gt;"",AD202&lt;TODAY()),"Aceptación caducada","OK"))))</f>
        <v/>
      </c>
      <c r="AI202" s="15"/>
      <c r="AJ202" s="15"/>
      <c r="AK202" s="16"/>
      <c r="AL202" s="15"/>
      <c r="AM202" s="18" t="str">
        <f aca="false">IF(OR(AK202="",AL202=""),"",EDATE(AK202,IF(AL202="Mensual",1,IF(AL202="Trimestral",3,IF(AL202="Semestral",6,12)))))</f>
        <v/>
      </c>
      <c r="AN202" s="13" t="str">
        <f aca="true">IF(AM202="","",IF(AM202&lt;TODAY(),"Vencida",IF(AM202&lt;=TODAY()+30,"Por vencer","Vigente")))</f>
        <v/>
      </c>
      <c r="AO202" s="15"/>
    </row>
    <row r="203" customFormat="false" ht="15" hidden="false" customHeight="false" outlineLevel="0" collapsed="false">
      <c r="A203" s="15"/>
      <c r="B203" s="15"/>
      <c r="C203" s="15"/>
      <c r="D203" s="15"/>
      <c r="E203" s="19"/>
      <c r="F203" s="19"/>
      <c r="G203" s="19"/>
      <c r="H203" s="15"/>
      <c r="I203" s="15"/>
      <c r="J203" s="15"/>
      <c r="K203" s="12" t="str">
        <f aca="false">IF(COUNT(I203,J203)=2,I203*J203,"")</f>
        <v/>
      </c>
      <c r="L203" s="13" t="str">
        <f aca="false">IF(K203="","",IF(K203&gt;=15,"Crítico",IF(K203&gt;=8,"Alto",IF(K203&gt;=4,"Medio","Bajo"))))</f>
        <v/>
      </c>
      <c r="M203" s="19"/>
      <c r="N203" s="15"/>
      <c r="O203" s="15"/>
      <c r="P203" s="15"/>
      <c r="Q203" s="15"/>
      <c r="R203" s="15"/>
      <c r="S203" s="12" t="str">
        <f aca="false">IF(COUNT(Q203,R203)=2,Q203*R203,"")</f>
        <v/>
      </c>
      <c r="T203" s="13" t="str">
        <f aca="false">IF(S203="","",IF(S203&gt;=15,"Crítico",IF(S203&gt;=8,"Alto",IF(S203&gt;=4,"Medio","Bajo"))))</f>
        <v/>
      </c>
      <c r="U203" s="15"/>
      <c r="V203" s="12" t="str">
        <f aca="false">IF(OR(S203="",U203=""),"",S203*U203)</f>
        <v/>
      </c>
      <c r="W203" s="20"/>
      <c r="X203" s="13" t="str">
        <f aca="false">IF(OR(S203="",W203=""),"",IF(S203&lt;=W203,"Sí","No — escalar"))</f>
        <v/>
      </c>
      <c r="Y203" s="15"/>
      <c r="Z203" s="19"/>
      <c r="AA203" s="15"/>
      <c r="AB203" s="15"/>
      <c r="AC203" s="16"/>
      <c r="AD203" s="16"/>
      <c r="AE203" s="16"/>
      <c r="AF203" s="13" t="str">
        <f aca="true">IF(AND(AE203&lt;&gt;"",AE203&lt;TODAY(),AG203&lt;&gt;"Cerrado"),"Vencido","")</f>
        <v/>
      </c>
      <c r="AG203" s="15"/>
      <c r="AH203" s="13" t="str">
        <f aca="true">IF(A203="","",IF(OR(Q203&gt;I203,R203&gt;J203),"Incoherente: residual &gt; inherente",IF(AND(Y203="Aceptar",AB203=""),"Aceptación sin aprobador",IF(AND(Y203="Aceptar",AD203&lt;&gt;"",AD203&lt;TODAY()),"Aceptación caducada","OK"))))</f>
        <v/>
      </c>
      <c r="AI203" s="15"/>
      <c r="AJ203" s="15"/>
      <c r="AK203" s="16"/>
      <c r="AL203" s="15"/>
      <c r="AM203" s="18" t="str">
        <f aca="false">IF(OR(AK203="",AL203=""),"",EDATE(AK203,IF(AL203="Mensual",1,IF(AL203="Trimestral",3,IF(AL203="Semestral",6,12)))))</f>
        <v/>
      </c>
      <c r="AN203" s="13" t="str">
        <f aca="true">IF(AM203="","",IF(AM203&lt;TODAY(),"Vencida",IF(AM203&lt;=TODAY()+30,"Por vencer","Vigente")))</f>
        <v/>
      </c>
      <c r="AO203" s="15"/>
    </row>
    <row r="204" customFormat="false" ht="15" hidden="false" customHeight="false" outlineLevel="0" collapsed="false">
      <c r="A204" s="15"/>
      <c r="B204" s="15"/>
      <c r="C204" s="15"/>
      <c r="D204" s="15"/>
      <c r="E204" s="19"/>
      <c r="F204" s="19"/>
      <c r="G204" s="19"/>
      <c r="H204" s="15"/>
      <c r="I204" s="15"/>
      <c r="J204" s="15"/>
      <c r="K204" s="12" t="str">
        <f aca="false">IF(COUNT(I204,J204)=2,I204*J204,"")</f>
        <v/>
      </c>
      <c r="L204" s="13" t="str">
        <f aca="false">IF(K204="","",IF(K204&gt;=15,"Crítico",IF(K204&gt;=8,"Alto",IF(K204&gt;=4,"Medio","Bajo"))))</f>
        <v/>
      </c>
      <c r="M204" s="19"/>
      <c r="N204" s="15"/>
      <c r="O204" s="15"/>
      <c r="P204" s="15"/>
      <c r="Q204" s="15"/>
      <c r="R204" s="15"/>
      <c r="S204" s="12" t="str">
        <f aca="false">IF(COUNT(Q204,R204)=2,Q204*R204,"")</f>
        <v/>
      </c>
      <c r="T204" s="13" t="str">
        <f aca="false">IF(S204="","",IF(S204&gt;=15,"Crítico",IF(S204&gt;=8,"Alto",IF(S204&gt;=4,"Medio","Bajo"))))</f>
        <v/>
      </c>
      <c r="U204" s="15"/>
      <c r="V204" s="12" t="str">
        <f aca="false">IF(OR(S204="",U204=""),"",S204*U204)</f>
        <v/>
      </c>
      <c r="W204" s="20"/>
      <c r="X204" s="13" t="str">
        <f aca="false">IF(OR(S204="",W204=""),"",IF(S204&lt;=W204,"Sí","No — escalar"))</f>
        <v/>
      </c>
      <c r="Y204" s="15"/>
      <c r="Z204" s="19"/>
      <c r="AA204" s="15"/>
      <c r="AB204" s="15"/>
      <c r="AC204" s="16"/>
      <c r="AD204" s="16"/>
      <c r="AE204" s="16"/>
      <c r="AF204" s="13" t="str">
        <f aca="true">IF(AND(AE204&lt;&gt;"",AE204&lt;TODAY(),AG204&lt;&gt;"Cerrado"),"Vencido","")</f>
        <v/>
      </c>
      <c r="AG204" s="15"/>
      <c r="AH204" s="13" t="str">
        <f aca="true">IF(A204="","",IF(OR(Q204&gt;I204,R204&gt;J204),"Incoherente: residual &gt; inherente",IF(AND(Y204="Aceptar",AB204=""),"Aceptación sin aprobador",IF(AND(Y204="Aceptar",AD204&lt;&gt;"",AD204&lt;TODAY()),"Aceptación caducada","OK"))))</f>
        <v/>
      </c>
      <c r="AI204" s="15"/>
      <c r="AJ204" s="15"/>
      <c r="AK204" s="16"/>
      <c r="AL204" s="15"/>
      <c r="AM204" s="18" t="str">
        <f aca="false">IF(OR(AK204="",AL204=""),"",EDATE(AK204,IF(AL204="Mensual",1,IF(AL204="Trimestral",3,IF(AL204="Semestral",6,12)))))</f>
        <v/>
      </c>
      <c r="AN204" s="13" t="str">
        <f aca="true">IF(AM204="","",IF(AM204&lt;TODAY(),"Vencida",IF(AM204&lt;=TODAY()+30,"Por vencer","Vigente")))</f>
        <v/>
      </c>
      <c r="AO204" s="15"/>
    </row>
    <row r="205" customFormat="false" ht="15" hidden="false" customHeight="false" outlineLevel="0" collapsed="false">
      <c r="A205" s="15"/>
      <c r="B205" s="15"/>
      <c r="C205" s="15"/>
      <c r="D205" s="15"/>
      <c r="E205" s="19"/>
      <c r="F205" s="19"/>
      <c r="G205" s="19"/>
      <c r="H205" s="15"/>
      <c r="I205" s="15"/>
      <c r="J205" s="15"/>
      <c r="K205" s="12" t="str">
        <f aca="false">IF(COUNT(I205,J205)=2,I205*J205,"")</f>
        <v/>
      </c>
      <c r="L205" s="13" t="str">
        <f aca="false">IF(K205="","",IF(K205&gt;=15,"Crítico",IF(K205&gt;=8,"Alto",IF(K205&gt;=4,"Medio","Bajo"))))</f>
        <v/>
      </c>
      <c r="M205" s="19"/>
      <c r="N205" s="15"/>
      <c r="O205" s="15"/>
      <c r="P205" s="15"/>
      <c r="Q205" s="15"/>
      <c r="R205" s="15"/>
      <c r="S205" s="12" t="str">
        <f aca="false">IF(COUNT(Q205,R205)=2,Q205*R205,"")</f>
        <v/>
      </c>
      <c r="T205" s="13" t="str">
        <f aca="false">IF(S205="","",IF(S205&gt;=15,"Crítico",IF(S205&gt;=8,"Alto",IF(S205&gt;=4,"Medio","Bajo"))))</f>
        <v/>
      </c>
      <c r="U205" s="15"/>
      <c r="V205" s="12" t="str">
        <f aca="false">IF(OR(S205="",U205=""),"",S205*U205)</f>
        <v/>
      </c>
      <c r="W205" s="20"/>
      <c r="X205" s="13" t="str">
        <f aca="false">IF(OR(S205="",W205=""),"",IF(S205&lt;=W205,"Sí","No — escalar"))</f>
        <v/>
      </c>
      <c r="Y205" s="15"/>
      <c r="Z205" s="19"/>
      <c r="AA205" s="15"/>
      <c r="AB205" s="15"/>
      <c r="AC205" s="16"/>
      <c r="AD205" s="16"/>
      <c r="AE205" s="16"/>
      <c r="AF205" s="13" t="str">
        <f aca="true">IF(AND(AE205&lt;&gt;"",AE205&lt;TODAY(),AG205&lt;&gt;"Cerrado"),"Vencido","")</f>
        <v/>
      </c>
      <c r="AG205" s="15"/>
      <c r="AH205" s="13" t="str">
        <f aca="true">IF(A205="","",IF(OR(Q205&gt;I205,R205&gt;J205),"Incoherente: residual &gt; inherente",IF(AND(Y205="Aceptar",AB205=""),"Aceptación sin aprobador",IF(AND(Y205="Aceptar",AD205&lt;&gt;"",AD205&lt;TODAY()),"Aceptación caducada","OK"))))</f>
        <v/>
      </c>
      <c r="AI205" s="15"/>
      <c r="AJ205" s="15"/>
      <c r="AK205" s="16"/>
      <c r="AL205" s="15"/>
      <c r="AM205" s="18" t="str">
        <f aca="false">IF(OR(AK205="",AL205=""),"",EDATE(AK205,IF(AL205="Mensual",1,IF(AL205="Trimestral",3,IF(AL205="Semestral",6,12)))))</f>
        <v/>
      </c>
      <c r="AN205" s="13" t="str">
        <f aca="true">IF(AM205="","",IF(AM205&lt;TODAY(),"Vencida",IF(AM205&lt;=TODAY()+30,"Por vencer","Vigente")))</f>
        <v/>
      </c>
      <c r="AO205" s="15"/>
    </row>
  </sheetData>
  <conditionalFormatting sqref="L6:L205">
    <cfRule type="cellIs" priority="2" operator="equal" aboveAverage="0" equalAverage="0" bottom="0" percent="0" rank="0" text="" dxfId="11">
      <formula>"Crítico"</formula>
    </cfRule>
    <cfRule type="cellIs" priority="3" operator="equal" aboveAverage="0" equalAverage="0" bottom="0" percent="0" rank="0" text="" dxfId="12">
      <formula>"Alto"</formula>
    </cfRule>
    <cfRule type="cellIs" priority="4" operator="equal" aboveAverage="0" equalAverage="0" bottom="0" percent="0" rank="0" text="" dxfId="13">
      <formula>"Medio"</formula>
    </cfRule>
    <cfRule type="cellIs" priority="5" operator="equal" aboveAverage="0" equalAverage="0" bottom="0" percent="0" rank="0" text="" dxfId="14">
      <formula>"Bajo"</formula>
    </cfRule>
  </conditionalFormatting>
  <conditionalFormatting sqref="T6:T205">
    <cfRule type="cellIs" priority="6" operator="equal" aboveAverage="0" equalAverage="0" bottom="0" percent="0" rank="0" text="" dxfId="11">
      <formula>"Crítico"</formula>
    </cfRule>
    <cfRule type="cellIs" priority="7" operator="equal" aboveAverage="0" equalAverage="0" bottom="0" percent="0" rank="0" text="" dxfId="12">
      <formula>"Alto"</formula>
    </cfRule>
    <cfRule type="cellIs" priority="8" operator="equal" aboveAverage="0" equalAverage="0" bottom="0" percent="0" rank="0" text="" dxfId="13">
      <formula>"Medio"</formula>
    </cfRule>
    <cfRule type="cellIs" priority="9" operator="equal" aboveAverage="0" equalAverage="0" bottom="0" percent="0" rank="0" text="" dxfId="14">
      <formula>"Bajo"</formula>
    </cfRule>
  </conditionalFormatting>
  <conditionalFormatting sqref="X6:X205">
    <cfRule type="expression" priority="10" aboveAverage="0" equalAverage="0" bottom="0" percent="0" rank="0" text="" dxfId="15">
      <formula>AND(LEN(X6)&gt;0,X6&lt;&gt;"OK",X6&lt;&gt;"Vigente",X6&lt;&gt;"Sí",X6&lt;&gt;"Efectivo",X6&lt;&gt;"Completo",X6&lt;&gt;"N/A",X6&lt;&gt;"En plazo",X6&lt;&gt;"Suficiente",X6&lt;&gt;"Notificado en plazo")</formula>
    </cfRule>
  </conditionalFormatting>
  <conditionalFormatting sqref="AF6:AF205">
    <cfRule type="expression" priority="11" aboveAverage="0" equalAverage="0" bottom="0" percent="0" rank="0" text="" dxfId="15">
      <formula>AND(LEN(AF6)&gt;0,AF6&lt;&gt;"OK",AF6&lt;&gt;"Vigente",AF6&lt;&gt;"Sí",AF6&lt;&gt;"Efectivo",AF6&lt;&gt;"Completo",AF6&lt;&gt;"N/A",AF6&lt;&gt;"En plazo",AF6&lt;&gt;"Suficiente",AF6&lt;&gt;"Notificado en plazo")</formula>
    </cfRule>
  </conditionalFormatting>
  <conditionalFormatting sqref="AH6:AH205">
    <cfRule type="expression" priority="12" aboveAverage="0" equalAverage="0" bottom="0" percent="0" rank="0" text="" dxfId="15">
      <formula>AND(LEN(AH6)&gt;0,AH6&lt;&gt;"OK",AH6&lt;&gt;"Vigente",AH6&lt;&gt;"Sí",AH6&lt;&gt;"Efectivo",AH6&lt;&gt;"Completo",AH6&lt;&gt;"N/A",AH6&lt;&gt;"En plazo",AH6&lt;&gt;"Suficiente",AH6&lt;&gt;"Notificado en plazo")</formula>
    </cfRule>
  </conditionalFormatting>
  <conditionalFormatting sqref="AN6:AN205">
    <cfRule type="expression" priority="13" aboveAverage="0" equalAverage="0" bottom="0" percent="0" rank="0" text="" dxfId="15">
      <formula>AND(LEN(AN6)&gt;0,AN6&lt;&gt;"OK",AN6&lt;&gt;"Vigente",AN6&lt;&gt;"Sí",AN6&lt;&gt;"Efectivo",AN6&lt;&gt;"Completo",AN6&lt;&gt;"N/A",AN6&lt;&gt;"En plazo",AN6&lt;&gt;"Suficiente",AN6&lt;&gt;"Notificado en plazo")</formula>
    </cfRule>
  </conditionalFormatting>
  <dataValidations count="12">
    <dataValidation allowBlank="true" error="Seleccione un valor de la lista desplegable." errorStyle="stop" errorTitle="Valor no admitido" operator="between" showDropDown="false" showErrorMessage="true" showInputMessage="false" sqref="C6:C205" type="list">
      <formula1>L_Origen_Riesgo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L_Categoria_Riesgo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I6:I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L_Eficacia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Q6:Q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U6:U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Y6:Y205" type="list">
      <formula1>L_Tratamiento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G6:AG205" type="list">
      <formula1>L_Estado_Riesgo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L6:AL205" type="list">
      <formula1>L_Periodicidad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O6:AO205" type="list">
      <formula1>L_Clasificacion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129</v>
      </c>
    </row>
    <row r="2" customFormat="false" ht="15" hidden="false" customHeight="false" outlineLevel="0" collapsed="false">
      <c r="A2" s="6" t="s">
        <v>130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21" t="s">
        <v>131</v>
      </c>
      <c r="B5" s="21" t="s">
        <v>132</v>
      </c>
      <c r="C5" s="21" t="s">
        <v>133</v>
      </c>
    </row>
    <row r="6" customFormat="false" ht="15" hidden="false" customHeight="false" outlineLevel="0" collapsed="false">
      <c r="A6" s="22" t="s">
        <v>134</v>
      </c>
      <c r="B6" s="22" t="s">
        <v>135</v>
      </c>
      <c r="C6" s="23" t="s">
        <v>136</v>
      </c>
    </row>
    <row r="7" customFormat="false" ht="15" hidden="false" customHeight="false" outlineLevel="0" collapsed="false">
      <c r="A7" s="22" t="s">
        <v>134</v>
      </c>
      <c r="B7" s="22" t="s">
        <v>137</v>
      </c>
      <c r="C7" s="23" t="s">
        <v>138</v>
      </c>
    </row>
    <row r="8" customFormat="false" ht="15" hidden="false" customHeight="false" outlineLevel="0" collapsed="false">
      <c r="A8" s="22" t="s">
        <v>134</v>
      </c>
      <c r="B8" s="22" t="s">
        <v>139</v>
      </c>
      <c r="C8" s="23" t="s">
        <v>140</v>
      </c>
    </row>
    <row r="9" customFormat="false" ht="15" hidden="false" customHeight="false" outlineLevel="0" collapsed="false">
      <c r="A9" s="22" t="s">
        <v>134</v>
      </c>
      <c r="B9" s="22" t="s">
        <v>141</v>
      </c>
      <c r="C9" s="23" t="s">
        <v>142</v>
      </c>
    </row>
    <row r="10" customFormat="false" ht="15" hidden="false" customHeight="false" outlineLevel="0" collapsed="false">
      <c r="A10" s="22" t="s">
        <v>134</v>
      </c>
      <c r="B10" s="22" t="s">
        <v>143</v>
      </c>
      <c r="C10" s="23" t="s">
        <v>144</v>
      </c>
    </row>
    <row r="11" customFormat="false" ht="15" hidden="false" customHeight="false" outlineLevel="0" collapsed="false">
      <c r="A11" s="22" t="s">
        <v>134</v>
      </c>
      <c r="B11" s="22" t="s">
        <v>145</v>
      </c>
      <c r="C11" s="23" t="s">
        <v>146</v>
      </c>
    </row>
    <row r="12" customFormat="false" ht="15" hidden="false" customHeight="false" outlineLevel="0" collapsed="false">
      <c r="A12" s="22" t="s">
        <v>134</v>
      </c>
      <c r="B12" s="22" t="s">
        <v>147</v>
      </c>
      <c r="C12" s="23" t="s">
        <v>148</v>
      </c>
    </row>
    <row r="13" customFormat="false" ht="15" hidden="false" customHeight="false" outlineLevel="0" collapsed="false">
      <c r="A13" s="22" t="s">
        <v>134</v>
      </c>
      <c r="B13" s="22" t="s">
        <v>149</v>
      </c>
      <c r="C13" s="23" t="s">
        <v>150</v>
      </c>
    </row>
    <row r="14" customFormat="false" ht="15" hidden="false" customHeight="false" outlineLevel="0" collapsed="false">
      <c r="A14" s="22" t="s">
        <v>134</v>
      </c>
      <c r="B14" s="22" t="s">
        <v>151</v>
      </c>
      <c r="C14" s="23" t="s">
        <v>152</v>
      </c>
    </row>
    <row r="15" customFormat="false" ht="15" hidden="false" customHeight="false" outlineLevel="0" collapsed="false">
      <c r="A15" s="22" t="s">
        <v>134</v>
      </c>
      <c r="B15" s="22" t="s">
        <v>153</v>
      </c>
      <c r="C15" s="23" t="s">
        <v>154</v>
      </c>
    </row>
    <row r="16" customFormat="false" ht="15" hidden="false" customHeight="false" outlineLevel="0" collapsed="false">
      <c r="A16" s="22" t="s">
        <v>134</v>
      </c>
      <c r="B16" s="22" t="s">
        <v>155</v>
      </c>
      <c r="C16" s="23" t="s">
        <v>156</v>
      </c>
    </row>
    <row r="17" customFormat="false" ht="15" hidden="false" customHeight="false" outlineLevel="0" collapsed="false">
      <c r="A17" s="22" t="s">
        <v>134</v>
      </c>
      <c r="B17" s="22" t="s">
        <v>157</v>
      </c>
      <c r="C17" s="23" t="s">
        <v>158</v>
      </c>
    </row>
    <row r="18" customFormat="false" ht="15" hidden="false" customHeight="false" outlineLevel="0" collapsed="false">
      <c r="A18" s="22" t="s">
        <v>134</v>
      </c>
      <c r="B18" s="22" t="s">
        <v>159</v>
      </c>
      <c r="C18" s="23" t="s">
        <v>160</v>
      </c>
    </row>
    <row r="19" customFormat="false" ht="15" hidden="false" customHeight="false" outlineLevel="0" collapsed="false">
      <c r="A19" s="22" t="s">
        <v>134</v>
      </c>
      <c r="B19" s="22" t="s">
        <v>161</v>
      </c>
      <c r="C19" s="23" t="s">
        <v>162</v>
      </c>
    </row>
    <row r="20" customFormat="false" ht="15" hidden="false" customHeight="false" outlineLevel="0" collapsed="false">
      <c r="A20" s="22" t="s">
        <v>134</v>
      </c>
      <c r="B20" s="22" t="s">
        <v>163</v>
      </c>
      <c r="C20" s="23" t="s">
        <v>164</v>
      </c>
    </row>
    <row r="21" customFormat="false" ht="15" hidden="false" customHeight="false" outlineLevel="0" collapsed="false">
      <c r="A21" s="22" t="s">
        <v>165</v>
      </c>
      <c r="B21" s="22" t="s">
        <v>166</v>
      </c>
      <c r="C21" s="23" t="n">
        <v>15</v>
      </c>
    </row>
    <row r="22" customFormat="false" ht="15" hidden="false" customHeight="false" outlineLevel="0" collapsed="false">
      <c r="A22" s="22" t="s">
        <v>165</v>
      </c>
      <c r="B22" s="22" t="s">
        <v>167</v>
      </c>
      <c r="C22" s="23" t="n">
        <v>8</v>
      </c>
    </row>
    <row r="23" customFormat="false" ht="15" hidden="false" customHeight="false" outlineLevel="0" collapsed="false">
      <c r="A23" s="22" t="s">
        <v>165</v>
      </c>
      <c r="B23" s="22" t="s">
        <v>168</v>
      </c>
      <c r="C23" s="23" t="n">
        <v>4</v>
      </c>
    </row>
    <row r="24" customFormat="false" ht="15" hidden="false" customHeight="false" outlineLevel="0" collapsed="false">
      <c r="A24" s="22" t="s">
        <v>169</v>
      </c>
      <c r="B24" s="22" t="s">
        <v>170</v>
      </c>
      <c r="C24" s="23" t="n">
        <v>4</v>
      </c>
    </row>
    <row r="25" customFormat="false" ht="15" hidden="false" customHeight="false" outlineLevel="0" collapsed="false">
      <c r="A25" s="22" t="s">
        <v>169</v>
      </c>
      <c r="B25" s="22" t="s">
        <v>171</v>
      </c>
      <c r="C25" s="23" t="n">
        <v>6</v>
      </c>
    </row>
    <row r="26" customFormat="false" ht="15" hidden="false" customHeight="false" outlineLevel="0" collapsed="false">
      <c r="A26" s="22" t="s">
        <v>169</v>
      </c>
      <c r="B26" s="22" t="s">
        <v>172</v>
      </c>
      <c r="C26" s="23" t="n">
        <v>9</v>
      </c>
    </row>
    <row r="27" customFormat="false" ht="15" hidden="false" customHeight="false" outlineLevel="0" collapsed="false">
      <c r="A27" s="22" t="s">
        <v>169</v>
      </c>
      <c r="B27" s="22" t="s">
        <v>173</v>
      </c>
      <c r="C27" s="23" t="n">
        <v>12</v>
      </c>
    </row>
    <row r="28" customFormat="false" ht="15" hidden="false" customHeight="false" outlineLevel="0" collapsed="false">
      <c r="A28" s="22" t="s">
        <v>174</v>
      </c>
      <c r="B28" s="22" t="s">
        <v>175</v>
      </c>
      <c r="C28" s="23" t="n">
        <v>30</v>
      </c>
    </row>
    <row r="29" customFormat="false" ht="15" hidden="false" customHeight="false" outlineLevel="0" collapsed="false">
      <c r="A29" s="22" t="s">
        <v>176</v>
      </c>
      <c r="B29" s="22" t="s">
        <v>177</v>
      </c>
      <c r="C29" s="23" t="n">
        <v>12</v>
      </c>
    </row>
    <row r="30" customFormat="false" ht="15" hidden="false" customHeight="false" outlineLevel="0" collapsed="false">
      <c r="A30" s="22" t="s">
        <v>176</v>
      </c>
      <c r="B30" s="22" t="s">
        <v>178</v>
      </c>
      <c r="C30" s="23" t="n">
        <v>6</v>
      </c>
    </row>
    <row r="31" customFormat="false" ht="15" hidden="false" customHeight="false" outlineLevel="0" collapsed="false">
      <c r="A31" s="22" t="s">
        <v>179</v>
      </c>
      <c r="B31" s="22" t="s">
        <v>180</v>
      </c>
      <c r="C31" s="23" t="n">
        <v>80</v>
      </c>
    </row>
    <row r="32" customFormat="false" ht="15" hidden="false" customHeight="false" outlineLevel="0" collapsed="false">
      <c r="A32" s="22" t="s">
        <v>179</v>
      </c>
      <c r="B32" s="22" t="s">
        <v>181</v>
      </c>
      <c r="C32" s="23" t="n">
        <v>60</v>
      </c>
    </row>
    <row r="33" customFormat="false" ht="15" hidden="false" customHeight="false" outlineLevel="0" collapsed="false">
      <c r="A33" s="22" t="s">
        <v>182</v>
      </c>
      <c r="B33" s="22" t="s">
        <v>183</v>
      </c>
      <c r="C33" s="23" t="n">
        <v>0.8</v>
      </c>
    </row>
    <row r="34" customFormat="false" ht="15" hidden="false" customHeight="false" outlineLevel="0" collapsed="false">
      <c r="A34" s="22" t="s">
        <v>182</v>
      </c>
      <c r="B34" s="22" t="s">
        <v>184</v>
      </c>
      <c r="C34" s="23" t="n">
        <v>0.1</v>
      </c>
    </row>
    <row r="35" customFormat="false" ht="15" hidden="false" customHeight="false" outlineLevel="0" collapsed="false">
      <c r="A35" s="22" t="s">
        <v>182</v>
      </c>
      <c r="B35" s="22" t="s">
        <v>185</v>
      </c>
      <c r="C35" s="23" t="n">
        <v>100</v>
      </c>
    </row>
    <row r="36" customFormat="false" ht="15" hidden="false" customHeight="false" outlineLevel="0" collapsed="false">
      <c r="A36" s="22" t="s">
        <v>186</v>
      </c>
      <c r="B36" s="22" t="s">
        <v>187</v>
      </c>
      <c r="C36" s="23" t="n">
        <v>80</v>
      </c>
    </row>
    <row r="37" customFormat="false" ht="15" hidden="false" customHeight="false" outlineLevel="0" collapsed="false">
      <c r="A37" s="22" t="s">
        <v>188</v>
      </c>
      <c r="B37" s="22" t="s">
        <v>189</v>
      </c>
      <c r="C37" s="23" t="n">
        <v>90</v>
      </c>
    </row>
    <row r="38" customFormat="false" ht="15" hidden="false" customHeight="false" outlineLevel="0" collapsed="false">
      <c r="A38" s="22" t="s">
        <v>188</v>
      </c>
      <c r="B38" s="22" t="s">
        <v>190</v>
      </c>
      <c r="C38" s="23" t="n">
        <v>80</v>
      </c>
    </row>
    <row r="39" customFormat="false" ht="15" hidden="false" customHeight="false" outlineLevel="0" collapsed="false">
      <c r="A39" s="22" t="s">
        <v>191</v>
      </c>
      <c r="B39" s="22" t="s">
        <v>192</v>
      </c>
      <c r="C39" s="23" t="n">
        <v>30</v>
      </c>
    </row>
    <row r="40" customFormat="false" ht="15" hidden="false" customHeight="false" outlineLevel="0" collapsed="false">
      <c r="A40" s="22" t="s">
        <v>191</v>
      </c>
      <c r="B40" s="22" t="s">
        <v>193</v>
      </c>
      <c r="C40" s="23" t="n">
        <v>90</v>
      </c>
    </row>
    <row r="41" customFormat="false" ht="15" hidden="false" customHeight="false" outlineLevel="0" collapsed="false">
      <c r="A41" s="22" t="s">
        <v>194</v>
      </c>
      <c r="B41" s="22" t="s">
        <v>195</v>
      </c>
      <c r="C41" s="23" t="n">
        <v>3</v>
      </c>
    </row>
    <row r="42" customFormat="false" ht="15" hidden="false" customHeight="false" outlineLevel="0" collapsed="false">
      <c r="A42" s="22" t="s">
        <v>196</v>
      </c>
      <c r="B42" s="22" t="s">
        <v>197</v>
      </c>
      <c r="C42" s="23" t="n">
        <v>72</v>
      </c>
    </row>
    <row r="43" customFormat="false" ht="15" hidden="false" customHeight="false" outlineLevel="0" collapsed="false">
      <c r="A43" s="22" t="s">
        <v>196</v>
      </c>
      <c r="B43" s="22" t="s">
        <v>198</v>
      </c>
      <c r="C43" s="23" t="n">
        <v>24</v>
      </c>
    </row>
    <row r="44" customFormat="false" ht="15" hidden="false" customHeight="false" outlineLevel="0" collapsed="false">
      <c r="A44" s="22" t="s">
        <v>196</v>
      </c>
      <c r="B44" s="22" t="s">
        <v>199</v>
      </c>
      <c r="C44" s="23" t="n">
        <v>72</v>
      </c>
    </row>
    <row r="45" customFormat="false" ht="15" hidden="false" customHeight="false" outlineLevel="0" collapsed="false">
      <c r="A45" s="22" t="s">
        <v>196</v>
      </c>
      <c r="B45" s="22" t="s">
        <v>200</v>
      </c>
      <c r="C45" s="23" t="n">
        <v>720</v>
      </c>
    </row>
    <row r="46" customFormat="false" ht="15" hidden="false" customHeight="false" outlineLevel="0" collapsed="false">
      <c r="A46" s="22" t="s">
        <v>196</v>
      </c>
      <c r="B46" s="22" t="s">
        <v>201</v>
      </c>
      <c r="C46" s="23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34"/>
  </cols>
  <sheetData>
    <row r="1" customFormat="false" ht="15" hidden="false" customHeight="false" outlineLevel="0" collapsed="false">
      <c r="A1" s="24" t="s">
        <v>202</v>
      </c>
      <c r="B1" s="24" t="s">
        <v>203</v>
      </c>
      <c r="C1" s="24" t="s">
        <v>204</v>
      </c>
      <c r="D1" s="24" t="s">
        <v>205</v>
      </c>
      <c r="E1" s="24" t="s">
        <v>206</v>
      </c>
      <c r="F1" s="24" t="s">
        <v>207</v>
      </c>
      <c r="G1" s="24" t="s">
        <v>208</v>
      </c>
      <c r="H1" s="24" t="s">
        <v>209</v>
      </c>
    </row>
    <row r="2" customFormat="false" ht="15" hidden="false" customHeight="false" outlineLevel="0" collapsed="false">
      <c r="A2" s="0" t="s">
        <v>210</v>
      </c>
      <c r="B2" s="0" t="s">
        <v>211</v>
      </c>
      <c r="C2" s="0" t="s">
        <v>212</v>
      </c>
      <c r="D2" s="0" t="n">
        <v>1</v>
      </c>
      <c r="E2" s="0" t="s">
        <v>213</v>
      </c>
      <c r="F2" s="0" t="s">
        <v>113</v>
      </c>
      <c r="G2" s="0" t="s">
        <v>214</v>
      </c>
      <c r="H2" s="0" t="s">
        <v>123</v>
      </c>
    </row>
    <row r="3" customFormat="false" ht="15" hidden="false" customHeight="false" outlineLevel="0" collapsed="false">
      <c r="A3" s="0" t="s">
        <v>215</v>
      </c>
      <c r="B3" s="0" t="s">
        <v>12</v>
      </c>
      <c r="C3" s="0" t="s">
        <v>216</v>
      </c>
      <c r="D3" s="0" t="n">
        <v>2</v>
      </c>
      <c r="E3" s="0" t="s">
        <v>126</v>
      </c>
      <c r="F3" s="0" t="s">
        <v>217</v>
      </c>
      <c r="G3" s="0" t="s">
        <v>128</v>
      </c>
      <c r="H3" s="0" t="s">
        <v>218</v>
      </c>
    </row>
    <row r="4" customFormat="false" ht="15" hidden="false" customHeight="false" outlineLevel="0" collapsed="false">
      <c r="A4" s="0" t="s">
        <v>219</v>
      </c>
      <c r="B4" s="0" t="s">
        <v>220</v>
      </c>
      <c r="C4" s="0" t="s">
        <v>221</v>
      </c>
      <c r="D4" s="0" t="n">
        <v>3</v>
      </c>
      <c r="E4" s="0" t="s">
        <v>222</v>
      </c>
      <c r="F4" s="0" t="s">
        <v>223</v>
      </c>
      <c r="G4" s="0" t="s">
        <v>224</v>
      </c>
      <c r="H4" s="0" t="s">
        <v>225</v>
      </c>
    </row>
    <row r="5" customFormat="false" ht="15" hidden="false" customHeight="false" outlineLevel="0" collapsed="false">
      <c r="A5" s="0" t="s">
        <v>226</v>
      </c>
      <c r="B5" s="0" t="s">
        <v>227</v>
      </c>
      <c r="C5" s="0" t="s">
        <v>121</v>
      </c>
      <c r="D5" s="0" t="n">
        <v>4</v>
      </c>
      <c r="E5" s="0" t="s">
        <v>228</v>
      </c>
      <c r="F5" s="0" t="s">
        <v>229</v>
      </c>
      <c r="G5" s="0" t="s">
        <v>230</v>
      </c>
      <c r="H5" s="0" t="s">
        <v>231</v>
      </c>
    </row>
    <row r="6" customFormat="false" ht="15" hidden="false" customHeight="false" outlineLevel="0" collapsed="false">
      <c r="A6" s="0" t="s">
        <v>118</v>
      </c>
      <c r="C6" s="0" t="s">
        <v>232</v>
      </c>
      <c r="D6" s="0" t="n">
        <v>5</v>
      </c>
      <c r="E6" s="0" t="s">
        <v>233</v>
      </c>
      <c r="F6" s="0" t="s">
        <v>234</v>
      </c>
    </row>
    <row r="7" customFormat="false" ht="15" hidden="false" customHeight="false" outlineLevel="0" collapsed="false">
      <c r="A7" s="0" t="s">
        <v>235</v>
      </c>
      <c r="E7" s="0" t="s">
        <v>236</v>
      </c>
      <c r="F7" s="0" t="s">
        <v>194</v>
      </c>
    </row>
    <row r="8" customFormat="false" ht="15" hidden="false" customHeight="false" outlineLevel="0" collapsed="false">
      <c r="A8" s="0" t="s">
        <v>237</v>
      </c>
      <c r="F8" s="0" t="s">
        <v>238</v>
      </c>
    </row>
    <row r="9" customFormat="false" ht="15" hidden="false" customHeight="false" outlineLevel="0" collapsed="false">
      <c r="A9" s="0" t="s">
        <v>239</v>
      </c>
      <c r="F9" s="0" t="s">
        <v>191</v>
      </c>
    </row>
    <row r="10" customFormat="false" ht="15" hidden="false" customHeight="false" outlineLevel="0" collapsed="false">
      <c r="A10" s="0" t="s">
        <v>240</v>
      </c>
      <c r="F10" s="0" t="s">
        <v>241</v>
      </c>
    </row>
    <row r="11" customFormat="false" ht="15" hidden="false" customHeight="false" outlineLevel="0" collapsed="false">
      <c r="A11" s="0" t="s">
        <v>234</v>
      </c>
    </row>
    <row r="12" customFormat="false" ht="15" hidden="false" customHeight="false" outlineLevel="0" collapsed="false">
      <c r="A12" s="0" t="s">
        <v>242</v>
      </c>
    </row>
    <row r="13" customFormat="false" ht="15" hidden="false" customHeight="false" outlineLevel="0" collapsed="false">
      <c r="A13" s="0" t="s">
        <v>243</v>
      </c>
    </row>
    <row r="14" customFormat="false" ht="15" hidden="false" customHeight="false" outlineLevel="0" collapsed="false">
      <c r="A14" s="0" t="s">
        <v>244</v>
      </c>
    </row>
    <row r="15" customFormat="false" ht="15" hidden="false" customHeight="false" outlineLevel="0" collapsed="false">
      <c r="A15" s="0" t="s">
        <v>245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2026-09-19T15:43:12Z</dcterms:created>
  <dc:creator>openpyxl</dc:creator>
  <dc:description/>
  <dc:language>en-US</dc:language>
  <cp:lastModifiedBy/>
  <dcterms:modified xsi:type="dcterms:W3CDTF">2026-09-19T15:43:13Z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